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activeX/activeX3.xml" ContentType="application/vnd.ms-office.activeX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activeX/activeX1.bin" ContentType="application/vnd.ms-office.activeX"/>
  <Override PartName="/xl/activeX/activeX1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3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2.bin" ContentType="application/vnd.ms-office.activeX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activeX/activeX2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E5C5" lockStructure="1"/>
  <bookViews>
    <workbookView showVerticalScroll="0" showSheetTabs="0" xWindow="0" yWindow="0" windowWidth="19200" windowHeight="10725"/>
  </bookViews>
  <sheets>
    <sheet name="Front Page" sheetId="7" r:id="rId1"/>
    <sheet name="Bar Chart" sheetId="9" r:id="rId2"/>
    <sheet name="Bubble Chart" sheetId="10" r:id="rId3"/>
    <sheet name="KPI" sheetId="1" r:id="rId4"/>
    <sheet name="Data" sheetId="8" state="hidden" r:id="rId5"/>
  </sheets>
  <externalReferences>
    <externalReference r:id="rId6"/>
    <externalReference r:id="rId7"/>
    <externalReference r:id="rId8"/>
  </externalReferences>
  <definedNames>
    <definedName name="_xlnm._FilterDatabase" localSheetId="4" hidden="1">Data!$A$1:$H$434</definedName>
    <definedName name="Data">Data!$A:$H</definedName>
    <definedName name="Data2">[1]Data!$A:$IV</definedName>
    <definedName name="FinalData" localSheetId="2">#REF!</definedName>
    <definedName name="FinalData">#REF!</definedName>
    <definedName name="_xlnm.Print_Area" localSheetId="1">'Bar Chart'!$A$1:$U$44</definedName>
    <definedName name="_xlnm.Print_Area" localSheetId="2">'Bubble Chart'!$A$1:$V$41</definedName>
    <definedName name="_xlnm.Print_Area" localSheetId="3">KPI!$A$1:$N$29</definedName>
    <definedName name="rg_Cont_CSEmail" localSheetId="1" hidden="1">#REF!</definedName>
    <definedName name="rg_Cont_CSEmail" localSheetId="2" hidden="1">#REF!</definedName>
    <definedName name="rg_Cont_CSEmail" hidden="1">#REF!</definedName>
    <definedName name="rg_Cont_CSName" localSheetId="1" hidden="1">#REF!</definedName>
    <definedName name="rg_Cont_CSName" localSheetId="2" hidden="1">#REF!</definedName>
    <definedName name="rg_Cont_CSName" hidden="1">#REF!</definedName>
    <definedName name="rg_Cont_CSPhone" localSheetId="1" hidden="1">#REF!</definedName>
    <definedName name="rg_Cont_CSPhone" localSheetId="2" hidden="1">#REF!</definedName>
    <definedName name="rg_Cont_CSPhone" hidden="1">#REF!</definedName>
    <definedName name="rg_Cont_EditMode" localSheetId="2" hidden="1">#REF!</definedName>
    <definedName name="rg_Cont_EditMode" hidden="1">#REF!</definedName>
    <definedName name="rg_Cont_Report" localSheetId="2" hidden="1">#REF!</definedName>
    <definedName name="rg_Cont_Report" hidden="1">#REF!</definedName>
    <definedName name="rg_Cont_ReportName" localSheetId="2" hidden="1">#REF!</definedName>
    <definedName name="rg_Cont_ReportName" hidden="1">#REF!</definedName>
    <definedName name="rg_Cont_RptName" hidden="1">[2]ReportConfig!$B$1</definedName>
    <definedName name="rg_Cont_Toolbar" localSheetId="1" hidden="1">#REF!</definedName>
    <definedName name="rg_Cont_Toolbar" localSheetId="2" hidden="1">#REF!</definedName>
    <definedName name="rg_Cont_Toolbar" hidden="1">#REF!</definedName>
    <definedName name="rgNitro">[3]Data!$A$43:$F$235</definedName>
    <definedName name="rgNitro2">[3]DataReport2!$A$34:$R$112</definedName>
    <definedName name="we" localSheetId="2" hidden="1">#REF!</definedName>
    <definedName name="we" hidden="1">#REF!</definedName>
  </definedNames>
  <calcPr calcId="145621"/>
</workbook>
</file>

<file path=xl/calcChain.xml><?xml version="1.0" encoding="utf-8"?>
<calcChain xmlns="http://schemas.openxmlformats.org/spreadsheetml/2006/main">
  <c r="AS27" i="9" l="1"/>
  <c r="AS25" i="9"/>
  <c r="AS30" i="9"/>
  <c r="AS28" i="9"/>
  <c r="AS29" i="9"/>
  <c r="AS26" i="9"/>
  <c r="AR41" i="9" l="1"/>
  <c r="F14" i="9" s="1"/>
  <c r="AA26" i="1" l="1"/>
  <c r="AS31" i="9" l="1"/>
  <c r="AS21" i="9" l="1"/>
  <c r="AB31" i="1" l="1"/>
  <c r="AS22" i="10" l="1"/>
  <c r="AQ23" i="10"/>
  <c r="AQ24" i="10"/>
  <c r="AQ25" i="10"/>
  <c r="AQ26" i="10"/>
  <c r="AQ27" i="10"/>
  <c r="AQ28" i="10"/>
  <c r="AQ29" i="10"/>
  <c r="AQ30" i="10"/>
  <c r="AQ31" i="10"/>
  <c r="AQ32" i="10"/>
  <c r="AQ22" i="10"/>
  <c r="AQ22" i="9" l="1"/>
  <c r="AQ23" i="9"/>
  <c r="AQ24" i="9"/>
  <c r="AQ25" i="9"/>
  <c r="AQ26" i="9"/>
  <c r="AQ27" i="9"/>
  <c r="AQ28" i="9"/>
  <c r="AQ29" i="9"/>
  <c r="AQ30" i="9"/>
  <c r="AQ31" i="9"/>
  <c r="AQ21" i="9"/>
  <c r="AR42" i="10" l="1"/>
  <c r="AR32" i="10"/>
  <c r="AP32" i="10"/>
  <c r="AR31" i="10"/>
  <c r="AP31" i="10"/>
  <c r="AR30" i="10"/>
  <c r="AP30" i="10"/>
  <c r="AR29" i="10"/>
  <c r="AP29" i="10"/>
  <c r="AR28" i="10"/>
  <c r="AP28" i="10"/>
  <c r="AR27" i="10"/>
  <c r="AP27" i="10"/>
  <c r="AR26" i="10"/>
  <c r="AP26" i="10"/>
  <c r="AR25" i="10"/>
  <c r="AP25" i="10"/>
  <c r="AR24" i="10"/>
  <c r="AP24" i="10"/>
  <c r="AR23" i="10"/>
  <c r="AP23" i="10"/>
  <c r="AR22" i="10"/>
  <c r="AP22" i="10"/>
  <c r="AS23" i="10"/>
  <c r="AS24" i="10"/>
  <c r="AS25" i="10"/>
  <c r="AS26" i="10"/>
  <c r="AS27" i="10"/>
  <c r="AS28" i="10"/>
  <c r="AS29" i="10"/>
  <c r="AS30" i="10"/>
  <c r="AS31" i="10"/>
  <c r="AS32" i="10"/>
  <c r="AR24" i="9"/>
  <c r="AR23" i="9"/>
  <c r="AR22" i="9"/>
  <c r="AR21" i="9"/>
  <c r="AP31" i="9"/>
  <c r="AR31" i="9"/>
  <c r="AR30" i="9"/>
  <c r="AR29" i="9"/>
  <c r="AR28" i="9"/>
  <c r="AR27" i="9"/>
  <c r="AR26" i="9"/>
  <c r="AR25" i="9"/>
  <c r="AB30" i="1"/>
  <c r="AB29" i="1"/>
  <c r="AB28" i="1"/>
  <c r="AB27" i="1"/>
  <c r="AB26" i="1"/>
  <c r="AA17" i="1"/>
  <c r="AP21" i="9"/>
  <c r="AP22" i="9"/>
  <c r="AP23" i="9"/>
  <c r="AP24" i="9"/>
  <c r="AP25" i="9"/>
  <c r="AP26" i="9"/>
  <c r="AP27" i="9"/>
  <c r="AP28" i="9"/>
  <c r="AP29" i="9"/>
  <c r="AP30" i="9"/>
  <c r="AB40" i="1"/>
  <c r="E15" i="1" s="1"/>
  <c r="H15" i="1"/>
  <c r="AS17" i="9" l="1"/>
  <c r="AB39" i="1"/>
  <c r="I21" i="1" s="1"/>
  <c r="AO29" i="10"/>
  <c r="V13" i="10" s="1"/>
  <c r="AO28" i="9"/>
  <c r="T12" i="9" s="1"/>
  <c r="E27" i="1"/>
  <c r="AS23" i="9"/>
  <c r="AS22" i="9"/>
  <c r="AS24" i="9"/>
  <c r="B21" i="1"/>
  <c r="K27" i="1"/>
  <c r="H21" i="1"/>
  <c r="F27" i="1" l="1"/>
  <c r="AU22" i="9"/>
  <c r="L27" i="1"/>
  <c r="AW28" i="10"/>
  <c r="AV30" i="10"/>
  <c r="N28" i="1"/>
  <c r="AU23" i="10"/>
  <c r="AU27" i="9"/>
  <c r="L28" i="1"/>
  <c r="AU30" i="10"/>
  <c r="B22" i="1"/>
  <c r="AW31" i="10"/>
  <c r="AU25" i="10"/>
  <c r="AW30" i="10"/>
  <c r="AW22" i="10"/>
  <c r="P9" i="10" s="1"/>
  <c r="AU26" i="10"/>
  <c r="AU29" i="10"/>
  <c r="AV26" i="10"/>
  <c r="AW26" i="10"/>
  <c r="AV28" i="9"/>
  <c r="C22" i="1"/>
  <c r="AU22" i="10"/>
  <c r="AU27" i="10"/>
  <c r="AW32" i="10"/>
  <c r="AW24" i="10"/>
  <c r="AV22" i="9"/>
  <c r="AU28" i="9"/>
  <c r="E16" i="1"/>
  <c r="AW22" i="9"/>
  <c r="AW21" i="9"/>
  <c r="AU21" i="9"/>
  <c r="H16" i="1"/>
  <c r="F16" i="1"/>
  <c r="AW29" i="9"/>
  <c r="I22" i="1"/>
  <c r="H28" i="1"/>
  <c r="F15" i="1"/>
  <c r="C21" i="1"/>
  <c r="K22" i="1"/>
  <c r="AU32" i="10"/>
  <c r="AU28" i="10"/>
  <c r="AU24" i="10"/>
  <c r="AV32" i="10"/>
  <c r="AU31" i="10"/>
  <c r="AW29" i="10"/>
  <c r="AW27" i="10"/>
  <c r="AW25" i="10"/>
  <c r="AW23" i="10"/>
  <c r="AV28" i="10"/>
  <c r="AV22" i="10"/>
  <c r="AV31" i="10"/>
  <c r="AV29" i="10"/>
  <c r="AV27" i="10"/>
  <c r="AV25" i="10"/>
  <c r="AV23" i="10"/>
  <c r="F28" i="1"/>
  <c r="AW28" i="9"/>
  <c r="AV30" i="9"/>
  <c r="AW27" i="9"/>
  <c r="AV25" i="9"/>
  <c r="AW30" i="9"/>
  <c r="AV24" i="9"/>
  <c r="AV23" i="9"/>
  <c r="AU24" i="9"/>
  <c r="AU25" i="9"/>
  <c r="K28" i="1"/>
  <c r="AU29" i="9"/>
  <c r="AW23" i="9"/>
  <c r="AU26" i="9"/>
  <c r="AU30" i="9"/>
  <c r="AW31" i="9"/>
  <c r="AW24" i="9"/>
  <c r="AU23" i="9"/>
  <c r="AU31" i="9"/>
  <c r="AV26" i="9"/>
  <c r="AW26" i="9"/>
  <c r="AV29" i="9"/>
  <c r="AW25" i="9"/>
  <c r="AV31" i="9"/>
  <c r="AV27" i="9"/>
  <c r="E28" i="1"/>
  <c r="H22" i="1"/>
  <c r="E22" i="1"/>
  <c r="AV24" i="10"/>
  <c r="G28" i="1"/>
  <c r="G16" i="1"/>
  <c r="D22" i="1"/>
  <c r="J22" i="1"/>
  <c r="M28" i="1"/>
</calcChain>
</file>

<file path=xl/sharedStrings.xml><?xml version="1.0" encoding="utf-8"?>
<sst xmlns="http://schemas.openxmlformats.org/spreadsheetml/2006/main" count="2265" uniqueCount="503">
  <si>
    <t>TY</t>
  </si>
  <si>
    <t>LY</t>
  </si>
  <si>
    <t xml:space="preserve">- </t>
  </si>
  <si>
    <t>Which measures drive retailer share?</t>
  </si>
  <si>
    <t>TOTAL GROCERS</t>
  </si>
  <si>
    <t>% Change</t>
  </si>
  <si>
    <t>Penetration</t>
  </si>
  <si>
    <t>Average Spend per Shopper</t>
  </si>
  <si>
    <t>Average Visits per Shopper</t>
  </si>
  <si>
    <t>Spend per Visit</t>
  </si>
  <si>
    <t/>
  </si>
  <si>
    <t>% Change in Number of Shoppers</t>
  </si>
  <si>
    <t>Total Till Share of Trade</t>
  </si>
  <si>
    <t>ASDA</t>
  </si>
  <si>
    <t>Select Market...</t>
  </si>
  <si>
    <t>Select Retailer..</t>
  </si>
  <si>
    <t>MORRISONS</t>
  </si>
  <si>
    <t>CO-OPERATIVE</t>
  </si>
  <si>
    <t>ALDI</t>
  </si>
  <si>
    <t>LIDL</t>
  </si>
  <si>
    <t>ICELAND</t>
  </si>
  <si>
    <t>TOTAL MULTIPLE GROCERS</t>
  </si>
  <si>
    <t>WAITROSE</t>
  </si>
  <si>
    <t>Periods</t>
  </si>
  <si>
    <t>Market</t>
  </si>
  <si>
    <t>Retailer</t>
  </si>
  <si>
    <t>Fact</t>
  </si>
  <si>
    <t>Key2</t>
  </si>
  <si>
    <t>Key3</t>
  </si>
  <si>
    <t>Key4</t>
  </si>
  <si>
    <t>Key5</t>
  </si>
  <si>
    <r>
      <t xml:space="preserve">This workbook contains reports displaying data from Nielsen's </t>
    </r>
    <r>
      <rPr>
        <b/>
        <sz val="8"/>
        <color indexed="8"/>
        <rFont val="Trebuchet MS"/>
        <family val="2"/>
      </rPr>
      <t>Homescan</t>
    </r>
    <r>
      <rPr>
        <sz val="8"/>
        <color indexed="8"/>
        <rFont val="Trebuchet MS"/>
        <family val="2"/>
      </rPr>
      <t xml:space="preserve"> service.</t>
    </r>
  </si>
  <si>
    <r>
      <t>Click on the hyperlinks below to navigate through the report.</t>
    </r>
    <r>
      <rPr>
        <sz val="8"/>
        <color indexed="8"/>
        <rFont val="Arial"/>
        <family val="2"/>
      </rPr>
      <t xml:space="preserve"> </t>
    </r>
  </si>
  <si>
    <t>&lt;&lt; Back to Menu</t>
  </si>
  <si>
    <t>% Change in Value</t>
  </si>
  <si>
    <t>Total Till Spend - FMCG data</t>
  </si>
  <si>
    <r>
      <t>Welcome to Nielsen's</t>
    </r>
    <r>
      <rPr>
        <b/>
        <sz val="10"/>
        <color indexed="30"/>
        <rFont val="Trebuchet MS"/>
        <family val="2"/>
      </rPr>
      <t xml:space="preserve"> Total Till Spend</t>
    </r>
    <r>
      <rPr>
        <sz val="8"/>
        <color indexed="8"/>
        <rFont val="Trebuchet MS"/>
        <family val="2"/>
      </rPr>
      <t xml:space="preserve"> </t>
    </r>
    <r>
      <rPr>
        <sz val="8"/>
        <color indexed="30"/>
        <rFont val="Trebuchet MS"/>
        <family val="2"/>
      </rPr>
      <t>(FMCG data)</t>
    </r>
  </si>
  <si>
    <t>Total Till Spend (FMCG data)</t>
  </si>
  <si>
    <t>key6</t>
  </si>
  <si>
    <t>*</t>
  </si>
  <si>
    <t>% Chg Year Ago</t>
  </si>
  <si>
    <t>% Chg</t>
  </si>
  <si>
    <t>% Chg Yr Ago</t>
  </si>
  <si>
    <t xml:space="preserve">         Select market</t>
  </si>
  <si>
    <t xml:space="preserve">     Select Period</t>
  </si>
  <si>
    <t>&lt;&lt; Back To Menu</t>
  </si>
  <si>
    <t>Share of Total Grocers</t>
  </si>
  <si>
    <t>key7</t>
  </si>
  <si>
    <t>VALUE PER BUYER</t>
  </si>
  <si>
    <t>OCCASIONS PER BUYER</t>
  </si>
  <si>
    <t>NUMBER OF BUYERS</t>
  </si>
  <si>
    <t>VALUE PER OCCASION</t>
  </si>
  <si>
    <t>Share of Total Multiple Grocers</t>
  </si>
  <si>
    <t>&lt;&lt; Retailer Overview</t>
  </si>
  <si>
    <t>Bar charts displaying retailer shares along side their growth</t>
  </si>
  <si>
    <t>Bubble chart displaying retailer shares plotted against their growth</t>
  </si>
  <si>
    <t>KPI Flow Chart</t>
  </si>
  <si>
    <t>4 Weeks</t>
  </si>
  <si>
    <t>12 Weeks</t>
  </si>
  <si>
    <t>52 Weeks</t>
  </si>
  <si>
    <t xml:space="preserve">        Select Period...</t>
  </si>
  <si>
    <t xml:space="preserve"> </t>
  </si>
  <si>
    <t>4 WeeksShare of Total Multiple GrocersTOTAL MULTIPLE GROCERSTOTAL TESCO</t>
  </si>
  <si>
    <t>'Co-operative' refers to the entire estate and Co-op regional society stores.</t>
  </si>
  <si>
    <t xml:space="preserve">  Select Period...</t>
  </si>
  <si>
    <t>TESCO</t>
  </si>
  <si>
    <t>SAINSBURY</t>
  </si>
  <si>
    <t>MARKS AND SPENCER</t>
  </si>
  <si>
    <t>Confidential &amp; Proprietary Copyright ©2020 The Nielsen Company</t>
  </si>
  <si>
    <t>13 JUL 2019</t>
  </si>
  <si>
    <t>11 JUL 2020</t>
  </si>
  <si>
    <t>4 WeeksShare of Total GrocersTOTAL GROCERSTOTAL GROCERS</t>
  </si>
  <si>
    <t>4 WeeksShare of Total GrocersTOTAL GROCERSTOTAL MULTIPLE GROCERS</t>
  </si>
  <si>
    <t>4 WeeksShare of Total GrocersTOTAL GROCERSTESCO</t>
  </si>
  <si>
    <t>4 WeeksShare of Total GrocersTOTAL GROCERSSAINSBURY</t>
  </si>
  <si>
    <t>4 WeeksShare of Total GrocersTOTAL GROCERSASDA</t>
  </si>
  <si>
    <t>4 WeeksShare of Total GrocersTOTAL GROCERSMORRISONS</t>
  </si>
  <si>
    <t>4 WeeksShare of Total GrocersTOTAL GROCERSWAITROSE</t>
  </si>
  <si>
    <t>4 WeeksShare of Total GrocersTOTAL GROCERSCO-OPERATIVE</t>
  </si>
  <si>
    <t>4 WeeksShare of Total GrocersTOTAL GROCERSICELAND</t>
  </si>
  <si>
    <t>4 WeeksShare of Total GrocersTOTAL GROCERSMARKS AND SPENCER</t>
  </si>
  <si>
    <t>4 WeeksShare of Total GrocersTOTAL GROCERSALDI</t>
  </si>
  <si>
    <t>4 WeeksShare of Total GrocersTOTAL GROCERSLIDL</t>
  </si>
  <si>
    <t>4 WeeksPenetrationTOTAL GROCERSTOTAL GROCERS</t>
  </si>
  <si>
    <t>4 WeeksPenetrationTOTAL GROCERSTOTAL MULTIPLE GROCERS</t>
  </si>
  <si>
    <t>4 WeeksPenetrationTOTAL GROCERSTESCO</t>
  </si>
  <si>
    <t>4 WeeksPenetrationTOTAL GROCERSSAINSBURY</t>
  </si>
  <si>
    <t>4 WeeksPenetrationTOTAL GROCERSASDA</t>
  </si>
  <si>
    <t>4 WeeksPenetrationTOTAL GROCERSMORRISONS</t>
  </si>
  <si>
    <t>4 WeeksPenetrationTOTAL GROCERSWAITROSE</t>
  </si>
  <si>
    <t>4 WeeksPenetrationTOTAL GROCERSCO-OPERATIVE</t>
  </si>
  <si>
    <t>4 WeeksPenetrationTOTAL GROCERSICELAND</t>
  </si>
  <si>
    <t>4 WeeksPenetrationTOTAL GROCERSMARKS AND SPENCER</t>
  </si>
  <si>
    <t>4 WeeksPenetrationTOTAL GROCERSALDI</t>
  </si>
  <si>
    <t>4 WeeksPenetrationTOTAL GROCERSLIDL</t>
  </si>
  <si>
    <t>4 WeeksNUMBER OF BUYERSTOTAL GROCERSTOTAL GROCERS</t>
  </si>
  <si>
    <t>4 WeeksNUMBER OF BUYERSTOTAL GROCERSTOTAL MULTIPLE GROCERS</t>
  </si>
  <si>
    <t>4 WeeksNUMBER OF BUYERSTOTAL GROCERSTESCO</t>
  </si>
  <si>
    <t>4 WeeksNUMBER OF BUYERSTOTAL GROCERSSAINSBURY</t>
  </si>
  <si>
    <t>4 WeeksNUMBER OF BUYERSTOTAL GROCERSASDA</t>
  </si>
  <si>
    <t>4 WeeksNUMBER OF BUYERSTOTAL GROCERSMORRISONS</t>
  </si>
  <si>
    <t>4 WeeksNUMBER OF BUYERSTOTAL GROCERSWAITROSE</t>
  </si>
  <si>
    <t>4 WeeksNUMBER OF BUYERSTOTAL GROCERSCO-OPERATIVE</t>
  </si>
  <si>
    <t>4 WeeksNUMBER OF BUYERSTOTAL GROCERSICELAND</t>
  </si>
  <si>
    <t>4 WeeksNUMBER OF BUYERSTOTAL GROCERSMARKS AND SPENCER</t>
  </si>
  <si>
    <t>4 WeeksNUMBER OF BUYERSTOTAL GROCERSALDI</t>
  </si>
  <si>
    <t>4 WeeksNUMBER OF BUYERSTOTAL GROCERSLIDL</t>
  </si>
  <si>
    <t>4 WeeksVALUE PER BUYERTOTAL GROCERSTOTAL GROCERS</t>
  </si>
  <si>
    <t>4 WeeksVALUE PER BUYERTOTAL GROCERSTOTAL MULTIPLE GROCERS</t>
  </si>
  <si>
    <t>4 WeeksVALUE PER BUYERTOTAL GROCERSTESCO</t>
  </si>
  <si>
    <t>4 WeeksVALUE PER BUYERTOTAL GROCERSSAINSBURY</t>
  </si>
  <si>
    <t>4 WeeksVALUE PER BUYERTOTAL GROCERSASDA</t>
  </si>
  <si>
    <t>4 WeeksVALUE PER BUYERTOTAL GROCERSMORRISONS</t>
  </si>
  <si>
    <t>4 WeeksVALUE PER BUYERTOTAL GROCERSWAITROSE</t>
  </si>
  <si>
    <t>4 WeeksVALUE PER BUYERTOTAL GROCERSCO-OPERATIVE</t>
  </si>
  <si>
    <t>4 WeeksVALUE PER BUYERTOTAL GROCERSICELAND</t>
  </si>
  <si>
    <t>4 WeeksVALUE PER BUYERTOTAL GROCERSMARKS AND SPENCER</t>
  </si>
  <si>
    <t>4 WeeksVALUE PER BUYERTOTAL GROCERSALDI</t>
  </si>
  <si>
    <t>4 WeeksVALUE PER BUYERTOTAL GROCERSLIDL</t>
  </si>
  <si>
    <t>4 WeeksOCCASIONS PER BUYERTOTAL GROCERSTOTAL GROCERS</t>
  </si>
  <si>
    <t>4 WeeksOCCASIONS PER BUYERTOTAL GROCERSTOTAL MULTIPLE GROCERS</t>
  </si>
  <si>
    <t>4 WeeksOCCASIONS PER BUYERTOTAL GROCERSTESCO</t>
  </si>
  <si>
    <t>4 WeeksOCCASIONS PER BUYERTOTAL GROCERSSAINSBURY</t>
  </si>
  <si>
    <t>4 WeeksOCCASIONS PER BUYERTOTAL GROCERSASDA</t>
  </si>
  <si>
    <t>4 WeeksOCCASIONS PER BUYERTOTAL GROCERSMORRISONS</t>
  </si>
  <si>
    <t>4 WeeksOCCASIONS PER BUYERTOTAL GROCERSWAITROSE</t>
  </si>
  <si>
    <t>4 WeeksOCCASIONS PER BUYERTOTAL GROCERSCO-OPERATIVE</t>
  </si>
  <si>
    <t>4 WeeksOCCASIONS PER BUYERTOTAL GROCERSICELAND</t>
  </si>
  <si>
    <t>4 WeeksOCCASIONS PER BUYERTOTAL GROCERSMARKS AND SPENCER</t>
  </si>
  <si>
    <t>4 WeeksOCCASIONS PER BUYERTOTAL GROCERSALDI</t>
  </si>
  <si>
    <t>4 WeeksOCCASIONS PER BUYERTOTAL GROCERSLIDL</t>
  </si>
  <si>
    <t>4 WeeksVALUE PER OCCASIONTOTAL GROCERSTOTAL GROCERS</t>
  </si>
  <si>
    <t>4 WeeksVALUE PER OCCASIONTOTAL GROCERSTOTAL MULTIPLE GROCERS</t>
  </si>
  <si>
    <t>4 WeeksVALUE PER OCCASIONTOTAL GROCERSTESCO</t>
  </si>
  <si>
    <t>4 WeeksVALUE PER OCCASIONTOTAL GROCERSSAINSBURY</t>
  </si>
  <si>
    <t>4 WeeksVALUE PER OCCASIONTOTAL GROCERSASDA</t>
  </si>
  <si>
    <t>4 WeeksVALUE PER OCCASIONTOTAL GROCERSMORRISONS</t>
  </si>
  <si>
    <t>4 WeeksVALUE PER OCCASIONTOTAL GROCERSWAITROSE</t>
  </si>
  <si>
    <t>4 WeeksVALUE PER OCCASIONTOTAL GROCERSCO-OPERATIVE</t>
  </si>
  <si>
    <t>4 WeeksVALUE PER OCCASIONTOTAL GROCERSICELAND</t>
  </si>
  <si>
    <t>4 WeeksVALUE PER OCCASIONTOTAL GROCERSMARKS AND SPENCER</t>
  </si>
  <si>
    <t>4 WeeksVALUE PER OCCASIONTOTAL GROCERSALDI</t>
  </si>
  <si>
    <t>4 WeeksVALUE PER OCCASIONTOTAL GROCERSLIDL</t>
  </si>
  <si>
    <t>12 WeeksShare of Total GrocersTOTAL GROCERSTOTAL GROCERS</t>
  </si>
  <si>
    <t>12 WeeksShare of Total GrocersTOTAL GROCERSTOTAL MULTIPLE GROCERS</t>
  </si>
  <si>
    <t>12 WeeksShare of Total GrocersTOTAL GROCERSTESCO</t>
  </si>
  <si>
    <t>12 WeeksShare of Total GrocersTOTAL GROCERSSAINSBURY</t>
  </si>
  <si>
    <t>12 WeeksShare of Total GrocersTOTAL GROCERSASDA</t>
  </si>
  <si>
    <t>12 WeeksShare of Total GrocersTOTAL GROCERSMORRISONS</t>
  </si>
  <si>
    <t>12 WeeksShare of Total GrocersTOTAL GROCERSWAITROSE</t>
  </si>
  <si>
    <t>12 WeeksShare of Total GrocersTOTAL GROCERSCO-OPERATIVE</t>
  </si>
  <si>
    <t>12 WeeksShare of Total GrocersTOTAL GROCERSICELAND</t>
  </si>
  <si>
    <t>12 WeeksShare of Total GrocersTOTAL GROCERSMARKS AND SPENCER</t>
  </si>
  <si>
    <t>12 WeeksShare of Total GrocersTOTAL GROCERSALDI</t>
  </si>
  <si>
    <t>12 WeeksShare of Total GrocersTOTAL GROCERSLIDL</t>
  </si>
  <si>
    <t>12 WeeksPenetrationTOTAL GROCERSTOTAL GROCERS</t>
  </si>
  <si>
    <t>12 WeeksPenetrationTOTAL GROCERSTOTAL MULTIPLE GROCERS</t>
  </si>
  <si>
    <t>12 WeeksPenetrationTOTAL GROCERSTESCO</t>
  </si>
  <si>
    <t>12 WeeksPenetrationTOTAL GROCERSSAINSBURY</t>
  </si>
  <si>
    <t>12 WeeksPenetrationTOTAL GROCERSASDA</t>
  </si>
  <si>
    <t>12 WeeksPenetrationTOTAL GROCERSMORRISONS</t>
  </si>
  <si>
    <t>12 WeeksPenetrationTOTAL GROCERSWAITROSE</t>
  </si>
  <si>
    <t>12 WeeksPenetrationTOTAL GROCERSCO-OPERATIVE</t>
  </si>
  <si>
    <t>12 WeeksPenetrationTOTAL GROCERSICELAND</t>
  </si>
  <si>
    <t>12 WeeksPenetrationTOTAL GROCERSMARKS AND SPENCER</t>
  </si>
  <si>
    <t>12 WeeksPenetrationTOTAL GROCERSALDI</t>
  </si>
  <si>
    <t>12 WeeksPenetrationTOTAL GROCERSLIDL</t>
  </si>
  <si>
    <t>12 WeeksNUMBER OF BUYERSTOTAL GROCERSTOTAL GROCERS</t>
  </si>
  <si>
    <t>12 WeeksNUMBER OF BUYERSTOTAL GROCERSTOTAL MULTIPLE GROCERS</t>
  </si>
  <si>
    <t>12 WeeksNUMBER OF BUYERSTOTAL GROCERSTESCO</t>
  </si>
  <si>
    <t>12 WeeksNUMBER OF BUYERSTOTAL GROCERSSAINSBURY</t>
  </si>
  <si>
    <t>12 WeeksNUMBER OF BUYERSTOTAL GROCERSASDA</t>
  </si>
  <si>
    <t>12 WeeksNUMBER OF BUYERSTOTAL GROCERSMORRISONS</t>
  </si>
  <si>
    <t>12 WeeksNUMBER OF BUYERSTOTAL GROCERSWAITROSE</t>
  </si>
  <si>
    <t>12 WeeksNUMBER OF BUYERSTOTAL GROCERSCO-OPERATIVE</t>
  </si>
  <si>
    <t>12 WeeksNUMBER OF BUYERSTOTAL GROCERSICELAND</t>
  </si>
  <si>
    <t>12 WeeksNUMBER OF BUYERSTOTAL GROCERSMARKS AND SPENCER</t>
  </si>
  <si>
    <t>12 WeeksNUMBER OF BUYERSTOTAL GROCERSALDI</t>
  </si>
  <si>
    <t>12 WeeksNUMBER OF BUYERSTOTAL GROCERSLIDL</t>
  </si>
  <si>
    <t>12 WeeksVALUE PER BUYERTOTAL GROCERSTOTAL GROCERS</t>
  </si>
  <si>
    <t>12 WeeksVALUE PER BUYERTOTAL GROCERSTOTAL MULTIPLE GROCERS</t>
  </si>
  <si>
    <t>12 WeeksVALUE PER BUYERTOTAL GROCERSTESCO</t>
  </si>
  <si>
    <t>12 WeeksVALUE PER BUYERTOTAL GROCERSSAINSBURY</t>
  </si>
  <si>
    <t>12 WeeksVALUE PER BUYERTOTAL GROCERSASDA</t>
  </si>
  <si>
    <t>12 WeeksVALUE PER BUYERTOTAL GROCERSMORRISONS</t>
  </si>
  <si>
    <t>12 WeeksVALUE PER BUYERTOTAL GROCERSWAITROSE</t>
  </si>
  <si>
    <t>12 WeeksVALUE PER BUYERTOTAL GROCERSCO-OPERATIVE</t>
  </si>
  <si>
    <t>12 WeeksVALUE PER BUYERTOTAL GROCERSICELAND</t>
  </si>
  <si>
    <t>12 WeeksVALUE PER BUYERTOTAL GROCERSMARKS AND SPENCER</t>
  </si>
  <si>
    <t>12 WeeksVALUE PER BUYERTOTAL GROCERSALDI</t>
  </si>
  <si>
    <t>12 WeeksVALUE PER BUYERTOTAL GROCERSLIDL</t>
  </si>
  <si>
    <t>12 WeeksOCCASIONS PER BUYERTOTAL GROCERSTOTAL GROCERS</t>
  </si>
  <si>
    <t>12 WeeksOCCASIONS PER BUYERTOTAL GROCERSTOTAL MULTIPLE GROCERS</t>
  </si>
  <si>
    <t>12 WeeksOCCASIONS PER BUYERTOTAL GROCERSTESCO</t>
  </si>
  <si>
    <t>12 WeeksOCCASIONS PER BUYERTOTAL GROCERSSAINSBURY</t>
  </si>
  <si>
    <t>12 WeeksOCCASIONS PER BUYERTOTAL GROCERSASDA</t>
  </si>
  <si>
    <t>12 WeeksOCCASIONS PER BUYERTOTAL GROCERSMORRISONS</t>
  </si>
  <si>
    <t>12 WeeksOCCASIONS PER BUYERTOTAL GROCERSWAITROSE</t>
  </si>
  <si>
    <t>12 WeeksOCCASIONS PER BUYERTOTAL GROCERSCO-OPERATIVE</t>
  </si>
  <si>
    <t>12 WeeksOCCASIONS PER BUYERTOTAL GROCERSICELAND</t>
  </si>
  <si>
    <t>12 WeeksOCCASIONS PER BUYERTOTAL GROCERSMARKS AND SPENCER</t>
  </si>
  <si>
    <t>12 WeeksOCCASIONS PER BUYERTOTAL GROCERSALDI</t>
  </si>
  <si>
    <t>12 WeeksOCCASIONS PER BUYERTOTAL GROCERSLIDL</t>
  </si>
  <si>
    <t>12 WeeksVALUE PER OCCASIONTOTAL GROCERSTOTAL GROCERS</t>
  </si>
  <si>
    <t>12 WeeksVALUE PER OCCASIONTOTAL GROCERSTOTAL MULTIPLE GROCERS</t>
  </si>
  <si>
    <t>12 WeeksVALUE PER OCCASIONTOTAL GROCERSTESCO</t>
  </si>
  <si>
    <t>12 WeeksVALUE PER OCCASIONTOTAL GROCERSSAINSBURY</t>
  </si>
  <si>
    <t>12 WeeksVALUE PER OCCASIONTOTAL GROCERSASDA</t>
  </si>
  <si>
    <t>12 WeeksVALUE PER OCCASIONTOTAL GROCERSMORRISONS</t>
  </si>
  <si>
    <t>12 WeeksVALUE PER OCCASIONTOTAL GROCERSWAITROSE</t>
  </si>
  <si>
    <t>12 WeeksVALUE PER OCCASIONTOTAL GROCERSCO-OPERATIVE</t>
  </si>
  <si>
    <t>12 WeeksVALUE PER OCCASIONTOTAL GROCERSICELAND</t>
  </si>
  <si>
    <t>12 WeeksVALUE PER OCCASIONTOTAL GROCERSMARKS AND SPENCER</t>
  </si>
  <si>
    <t>12 WeeksVALUE PER OCCASIONTOTAL GROCERSALDI</t>
  </si>
  <si>
    <t>12 WeeksVALUE PER OCCASIONTOTAL GROCERSLIDL</t>
  </si>
  <si>
    <t>52 WeeksShare of Total GrocersTOTAL GROCERSTOTAL GROCERS</t>
  </si>
  <si>
    <t>52 WeeksShare of Total GrocersTOTAL GROCERSTOTAL MULTIPLE GROCERS</t>
  </si>
  <si>
    <t>52 WeeksShare of Total GrocersTOTAL GROCERSTESCO</t>
  </si>
  <si>
    <t>52 WeeksShare of Total GrocersTOTAL GROCERSSAINSBURY</t>
  </si>
  <si>
    <t>52 WeeksShare of Total GrocersTOTAL GROCERSASDA</t>
  </si>
  <si>
    <t>52 WeeksShare of Total GrocersTOTAL GROCERSMORRISONS</t>
  </si>
  <si>
    <t>52 WeeksShare of Total GrocersTOTAL GROCERSWAITROSE</t>
  </si>
  <si>
    <t>52 WeeksShare of Total GrocersTOTAL GROCERSCO-OPERATIVE</t>
  </si>
  <si>
    <t>52 WeeksShare of Total GrocersTOTAL GROCERSICELAND</t>
  </si>
  <si>
    <t>52 WeeksShare of Total GrocersTOTAL GROCERSMARKS AND SPENCER</t>
  </si>
  <si>
    <t>52 WeeksShare of Total GrocersTOTAL GROCERSALDI</t>
  </si>
  <si>
    <t>52 WeeksShare of Total GrocersTOTAL GROCERSLIDL</t>
  </si>
  <si>
    <t>52 WeeksPenetrationTOTAL GROCERSTOTAL GROCERS</t>
  </si>
  <si>
    <t>52 WeeksPenetrationTOTAL GROCERSTOTAL MULTIPLE GROCERS</t>
  </si>
  <si>
    <t>52 WeeksPenetrationTOTAL GROCERSTESCO</t>
  </si>
  <si>
    <t>52 WeeksPenetrationTOTAL GROCERSSAINSBURY</t>
  </si>
  <si>
    <t>52 WeeksPenetrationTOTAL GROCERSASDA</t>
  </si>
  <si>
    <t>52 WeeksPenetrationTOTAL GROCERSMORRISONS</t>
  </si>
  <si>
    <t>52 WeeksPenetrationTOTAL GROCERSWAITROSE</t>
  </si>
  <si>
    <t>52 WeeksPenetrationTOTAL GROCERSCO-OPERATIVE</t>
  </si>
  <si>
    <t>52 WeeksPenetrationTOTAL GROCERSICELAND</t>
  </si>
  <si>
    <t>52 WeeksPenetrationTOTAL GROCERSMARKS AND SPENCER</t>
  </si>
  <si>
    <t>52 WeeksPenetrationTOTAL GROCERSALDI</t>
  </si>
  <si>
    <t>52 WeeksPenetrationTOTAL GROCERSLIDL</t>
  </si>
  <si>
    <t>52 WeeksNUMBER OF BUYERSTOTAL GROCERSTOTAL GROCERS</t>
  </si>
  <si>
    <t>52 WeeksNUMBER OF BUYERSTOTAL GROCERSTOTAL MULTIPLE GROCERS</t>
  </si>
  <si>
    <t>52 WeeksNUMBER OF BUYERSTOTAL GROCERSTESCO</t>
  </si>
  <si>
    <t>52 WeeksNUMBER OF BUYERSTOTAL GROCERSSAINSBURY</t>
  </si>
  <si>
    <t>52 WeeksNUMBER OF BUYERSTOTAL GROCERSASDA</t>
  </si>
  <si>
    <t>52 WeeksNUMBER OF BUYERSTOTAL GROCERSMORRISONS</t>
  </si>
  <si>
    <t>52 WeeksNUMBER OF BUYERSTOTAL GROCERSWAITROSE</t>
  </si>
  <si>
    <t>52 WeeksNUMBER OF BUYERSTOTAL GROCERSCO-OPERATIVE</t>
  </si>
  <si>
    <t>52 WeeksNUMBER OF BUYERSTOTAL GROCERSICELAND</t>
  </si>
  <si>
    <t>52 WeeksNUMBER OF BUYERSTOTAL GROCERSMARKS AND SPENCER</t>
  </si>
  <si>
    <t>52 WeeksNUMBER OF BUYERSTOTAL GROCERSALDI</t>
  </si>
  <si>
    <t>52 WeeksNUMBER OF BUYERSTOTAL GROCERSLIDL</t>
  </si>
  <si>
    <t>52 WeeksVALUE PER BUYERTOTAL GROCERSTOTAL GROCERS</t>
  </si>
  <si>
    <t>52 WeeksVALUE PER BUYERTOTAL GROCERSTOTAL MULTIPLE GROCERS</t>
  </si>
  <si>
    <t>52 WeeksVALUE PER BUYERTOTAL GROCERSTESCO</t>
  </si>
  <si>
    <t>52 WeeksVALUE PER BUYERTOTAL GROCERSSAINSBURY</t>
  </si>
  <si>
    <t>52 WeeksVALUE PER BUYERTOTAL GROCERSASDA</t>
  </si>
  <si>
    <t>52 WeeksVALUE PER BUYERTOTAL GROCERSMORRISONS</t>
  </si>
  <si>
    <t>52 WeeksVALUE PER BUYERTOTAL GROCERSWAITROSE</t>
  </si>
  <si>
    <t>52 WeeksVALUE PER BUYERTOTAL GROCERSCO-OPERATIVE</t>
  </si>
  <si>
    <t>52 WeeksVALUE PER BUYERTOTAL GROCERSICELAND</t>
  </si>
  <si>
    <t>52 WeeksVALUE PER BUYERTOTAL GROCERSMARKS AND SPENCER</t>
  </si>
  <si>
    <t>52 WeeksVALUE PER BUYERTOTAL GROCERSALDI</t>
  </si>
  <si>
    <t>52 WeeksVALUE PER BUYERTOTAL GROCERSLIDL</t>
  </si>
  <si>
    <t>52 WeeksOCCASIONS PER BUYERTOTAL GROCERSTOTAL GROCERS</t>
  </si>
  <si>
    <t>52 WeeksOCCASIONS PER BUYERTOTAL GROCERSTOTAL MULTIPLE GROCERS</t>
  </si>
  <si>
    <t>52 WeeksOCCASIONS PER BUYERTOTAL GROCERSTESCO</t>
  </si>
  <si>
    <t>52 WeeksOCCASIONS PER BUYERTOTAL GROCERSSAINSBURY</t>
  </si>
  <si>
    <t>52 WeeksOCCASIONS PER BUYERTOTAL GROCERSASDA</t>
  </si>
  <si>
    <t>52 WeeksOCCASIONS PER BUYERTOTAL GROCERSMORRISONS</t>
  </si>
  <si>
    <t>52 WeeksOCCASIONS PER BUYERTOTAL GROCERSWAITROSE</t>
  </si>
  <si>
    <t>52 WeeksOCCASIONS PER BUYERTOTAL GROCERSCO-OPERATIVE</t>
  </si>
  <si>
    <t>52 WeeksOCCASIONS PER BUYERTOTAL GROCERSICELAND</t>
  </si>
  <si>
    <t>52 WeeksOCCASIONS PER BUYERTOTAL GROCERSMARKS AND SPENCER</t>
  </si>
  <si>
    <t>52 WeeksOCCASIONS PER BUYERTOTAL GROCERSALDI</t>
  </si>
  <si>
    <t>52 WeeksOCCASIONS PER BUYERTOTAL GROCERSLIDL</t>
  </si>
  <si>
    <t>52 WeeksVALUE PER OCCASIONTOTAL GROCERSTOTAL GROCERS</t>
  </si>
  <si>
    <t>52 WeeksVALUE PER OCCASIONTOTAL GROCERSTOTAL MULTIPLE GROCERS</t>
  </si>
  <si>
    <t>52 WeeksVALUE PER OCCASIONTOTAL GROCERSTESCO</t>
  </si>
  <si>
    <t>52 WeeksVALUE PER OCCASIONTOTAL GROCERSSAINSBURY</t>
  </si>
  <si>
    <t>52 WeeksVALUE PER OCCASIONTOTAL GROCERSASDA</t>
  </si>
  <si>
    <t>52 WeeksVALUE PER OCCASIONTOTAL GROCERSMORRISONS</t>
  </si>
  <si>
    <t>52 WeeksVALUE PER OCCASIONTOTAL GROCERSWAITROSE</t>
  </si>
  <si>
    <t>52 WeeksVALUE PER OCCASIONTOTAL GROCERSCO-OPERATIVE</t>
  </si>
  <si>
    <t>52 WeeksVALUE PER OCCASIONTOTAL GROCERSICELAND</t>
  </si>
  <si>
    <t>52 WeeksVALUE PER OCCASIONTOTAL GROCERSMARKS AND SPENCER</t>
  </si>
  <si>
    <t>52 WeeksVALUE PER OCCASIONTOTAL GROCERSALDI</t>
  </si>
  <si>
    <t>52 WeeksVALUE PER OCCASIONTOTAL GROCERSLIDL</t>
  </si>
  <si>
    <t>4 WeeksShare of Total Multiple GrocersTOTAL MULTIPLE GROCERSTOTAL GROCERS</t>
  </si>
  <si>
    <t>4 WeeksShare of Total Multiple GrocersTOTAL MULTIPLE GROCERSTOTAL MULTIPLE GROCERS</t>
  </si>
  <si>
    <t>4 WeeksShare of Total Multiple GrocersTOTAL MULTIPLE GROCERSTESCO</t>
  </si>
  <si>
    <t>4 WeeksShare of Total Multiple GrocersTOTAL MULTIPLE GROCERSSAINSBURY</t>
  </si>
  <si>
    <t>4 WeeksShare of Total Multiple GrocersTOTAL MULTIPLE GROCERSASDA</t>
  </si>
  <si>
    <t>4 WeeksShare of Total Multiple GrocersTOTAL MULTIPLE GROCERSMORRISONS</t>
  </si>
  <si>
    <t>4 WeeksShare of Total Multiple GrocersTOTAL MULTIPLE GROCERSWAITROSE</t>
  </si>
  <si>
    <t>4 WeeksShare of Total Multiple GrocersTOTAL MULTIPLE GROCERSCO-OPERATIVE</t>
  </si>
  <si>
    <t>4 WeeksShare of Total Multiple GrocersTOTAL MULTIPLE GROCERSICELAND</t>
  </si>
  <si>
    <t>4 WeeksShare of Total Multiple GrocersTOTAL MULTIPLE GROCERSMARKS AND SPENCER</t>
  </si>
  <si>
    <t>4 WeeksShare of Total Multiple GrocersTOTAL MULTIPLE GROCERSALDI</t>
  </si>
  <si>
    <t>4 WeeksShare of Total Multiple GrocersTOTAL MULTIPLE GROCERSLIDL</t>
  </si>
  <si>
    <t>4 WeeksPenetrationTOTAL MULTIPLE GROCERSTOTAL GROCERS</t>
  </si>
  <si>
    <t>4 WeeksPenetrationTOTAL MULTIPLE GROCERSTOTAL MULTIPLE GROCERS</t>
  </si>
  <si>
    <t>4 WeeksPenetrationTOTAL MULTIPLE GROCERSTESCO</t>
  </si>
  <si>
    <t>4 WeeksPenetrationTOTAL MULTIPLE GROCERSSAINSBURY</t>
  </si>
  <si>
    <t>4 WeeksPenetrationTOTAL MULTIPLE GROCERSASDA</t>
  </si>
  <si>
    <t>4 WeeksPenetrationTOTAL MULTIPLE GROCERSMORRISONS</t>
  </si>
  <si>
    <t>4 WeeksPenetrationTOTAL MULTIPLE GROCERSWAITROSE</t>
  </si>
  <si>
    <t>4 WeeksPenetrationTOTAL MULTIPLE GROCERSCO-OPERATIVE</t>
  </si>
  <si>
    <t>4 WeeksPenetrationTOTAL MULTIPLE GROCERSICELAND</t>
  </si>
  <si>
    <t>4 WeeksPenetrationTOTAL MULTIPLE GROCERSMARKS AND SPENCER</t>
  </si>
  <si>
    <t>4 WeeksPenetrationTOTAL MULTIPLE GROCERSALDI</t>
  </si>
  <si>
    <t>4 WeeksPenetrationTOTAL MULTIPLE GROCERSLIDL</t>
  </si>
  <si>
    <t>4 WeeksNUMBER OF BUYERSTOTAL MULTIPLE GROCERSTOTAL GROCERS</t>
  </si>
  <si>
    <t>4 WeeksNUMBER OF BUYERSTOTAL MULTIPLE GROCERSTOTAL MULTIPLE GROCERS</t>
  </si>
  <si>
    <t>4 WeeksNUMBER OF BUYERSTOTAL MULTIPLE GROCERSTESCO</t>
  </si>
  <si>
    <t>4 WeeksNUMBER OF BUYERSTOTAL MULTIPLE GROCERSSAINSBURY</t>
  </si>
  <si>
    <t>4 WeeksNUMBER OF BUYERSTOTAL MULTIPLE GROCERSASDA</t>
  </si>
  <si>
    <t>4 WeeksNUMBER OF BUYERSTOTAL MULTIPLE GROCERSMORRISONS</t>
  </si>
  <si>
    <t>4 WeeksNUMBER OF BUYERSTOTAL MULTIPLE GROCERSWAITROSE</t>
  </si>
  <si>
    <t>4 WeeksNUMBER OF BUYERSTOTAL MULTIPLE GROCERSCO-OPERATIVE</t>
  </si>
  <si>
    <t>4 WeeksNUMBER OF BUYERSTOTAL MULTIPLE GROCERSICELAND</t>
  </si>
  <si>
    <t>4 WeeksNUMBER OF BUYERSTOTAL MULTIPLE GROCERSMARKS AND SPENCER</t>
  </si>
  <si>
    <t>4 WeeksNUMBER OF BUYERSTOTAL MULTIPLE GROCERSALDI</t>
  </si>
  <si>
    <t>4 WeeksNUMBER OF BUYERSTOTAL MULTIPLE GROCERSLIDL</t>
  </si>
  <si>
    <t>4 WeeksVALUE PER BUYERTOTAL MULTIPLE GROCERSTOTAL GROCERS</t>
  </si>
  <si>
    <t>4 WeeksVALUE PER BUYERTOTAL MULTIPLE GROCERSTOTAL MULTIPLE GROCERS</t>
  </si>
  <si>
    <t>4 WeeksVALUE PER BUYERTOTAL MULTIPLE GROCERSTESCO</t>
  </si>
  <si>
    <t>4 WeeksVALUE PER BUYERTOTAL MULTIPLE GROCERSSAINSBURY</t>
  </si>
  <si>
    <t>4 WeeksVALUE PER BUYERTOTAL MULTIPLE GROCERSASDA</t>
  </si>
  <si>
    <t>4 WeeksVALUE PER BUYERTOTAL MULTIPLE GROCERSMORRISONS</t>
  </si>
  <si>
    <t>4 WeeksVALUE PER BUYERTOTAL MULTIPLE GROCERSWAITROSE</t>
  </si>
  <si>
    <t>4 WeeksVALUE PER BUYERTOTAL MULTIPLE GROCERSCO-OPERATIVE</t>
  </si>
  <si>
    <t>4 WeeksVALUE PER BUYERTOTAL MULTIPLE GROCERSICELAND</t>
  </si>
  <si>
    <t>4 WeeksVALUE PER BUYERTOTAL MULTIPLE GROCERSMARKS AND SPENCER</t>
  </si>
  <si>
    <t>4 WeeksVALUE PER BUYERTOTAL MULTIPLE GROCERSALDI</t>
  </si>
  <si>
    <t>4 WeeksVALUE PER BUYERTOTAL MULTIPLE GROCERSLIDL</t>
  </si>
  <si>
    <t>4 WeeksOCCASIONS PER BUYERTOTAL MULTIPLE GROCERSTOTAL GROCERS</t>
  </si>
  <si>
    <t>4 WeeksOCCASIONS PER BUYERTOTAL MULTIPLE GROCERSTOTAL MULTIPLE GROCERS</t>
  </si>
  <si>
    <t>4 WeeksOCCASIONS PER BUYERTOTAL MULTIPLE GROCERSTESCO</t>
  </si>
  <si>
    <t>4 WeeksOCCASIONS PER BUYERTOTAL MULTIPLE GROCERSSAINSBURY</t>
  </si>
  <si>
    <t>4 WeeksOCCASIONS PER BUYERTOTAL MULTIPLE GROCERSASDA</t>
  </si>
  <si>
    <t>4 WeeksOCCASIONS PER BUYERTOTAL MULTIPLE GROCERSMORRISONS</t>
  </si>
  <si>
    <t>4 WeeksOCCASIONS PER BUYERTOTAL MULTIPLE GROCERSWAITROSE</t>
  </si>
  <si>
    <t>4 WeeksOCCASIONS PER BUYERTOTAL MULTIPLE GROCERSCO-OPERATIVE</t>
  </si>
  <si>
    <t>4 WeeksOCCASIONS PER BUYERTOTAL MULTIPLE GROCERSICELAND</t>
  </si>
  <si>
    <t>4 WeeksOCCASIONS PER BUYERTOTAL MULTIPLE GROCERSMARKS AND SPENCER</t>
  </si>
  <si>
    <t>4 WeeksOCCASIONS PER BUYERTOTAL MULTIPLE GROCERSALDI</t>
  </si>
  <si>
    <t>4 WeeksOCCASIONS PER BUYERTOTAL MULTIPLE GROCERSLIDL</t>
  </si>
  <si>
    <t>4 WeeksVALUE PER OCCASIONTOTAL MULTIPLE GROCERSTOTAL GROCERS</t>
  </si>
  <si>
    <t>4 WeeksVALUE PER OCCASIONTOTAL MULTIPLE GROCERSTOTAL MULTIPLE GROCERS</t>
  </si>
  <si>
    <t>4 WeeksVALUE PER OCCASIONTOTAL MULTIPLE GROCERSTESCO</t>
  </si>
  <si>
    <t>4 WeeksVALUE PER OCCASIONTOTAL MULTIPLE GROCERSSAINSBURY</t>
  </si>
  <si>
    <t>4 WeeksVALUE PER OCCASIONTOTAL MULTIPLE GROCERSASDA</t>
  </si>
  <si>
    <t>4 WeeksVALUE PER OCCASIONTOTAL MULTIPLE GROCERSMORRISONS</t>
  </si>
  <si>
    <t>4 WeeksVALUE PER OCCASIONTOTAL MULTIPLE GROCERSWAITROSE</t>
  </si>
  <si>
    <t>4 WeeksVALUE PER OCCASIONTOTAL MULTIPLE GROCERSCO-OPERATIVE</t>
  </si>
  <si>
    <t>4 WeeksVALUE PER OCCASIONTOTAL MULTIPLE GROCERSICELAND</t>
  </si>
  <si>
    <t>4 WeeksVALUE PER OCCASIONTOTAL MULTIPLE GROCERSMARKS AND SPENCER</t>
  </si>
  <si>
    <t>4 WeeksVALUE PER OCCASIONTOTAL MULTIPLE GROCERSALDI</t>
  </si>
  <si>
    <t>4 WeeksVALUE PER OCCASIONTOTAL MULTIPLE GROCERSLIDL</t>
  </si>
  <si>
    <t>12 WeeksShare of Total Multiple GrocersTOTAL MULTIPLE GROCERSTOTAL GROCERS</t>
  </si>
  <si>
    <t>12 WeeksShare of Total Multiple GrocersTOTAL MULTIPLE GROCERSTOTAL MULTIPLE GROCERS</t>
  </si>
  <si>
    <t>12 WeeksShare of Total Multiple GrocersTOTAL MULTIPLE GROCERSTESCO</t>
  </si>
  <si>
    <t>12 WeeksShare of Total Multiple GrocersTOTAL MULTIPLE GROCERSSAINSBURY</t>
  </si>
  <si>
    <t>12 WeeksShare of Total Multiple GrocersTOTAL MULTIPLE GROCERSASDA</t>
  </si>
  <si>
    <t>12 WeeksShare of Total Multiple GrocersTOTAL MULTIPLE GROCERSMORRISONS</t>
  </si>
  <si>
    <t>12 WeeksShare of Total Multiple GrocersTOTAL MULTIPLE GROCERSWAITROSE</t>
  </si>
  <si>
    <t>12 WeeksShare of Total Multiple GrocersTOTAL MULTIPLE GROCERSCO-OPERATIVE</t>
  </si>
  <si>
    <t>12 WeeksShare of Total Multiple GrocersTOTAL MULTIPLE GROCERSICELAND</t>
  </si>
  <si>
    <t>12 WeeksShare of Total Multiple GrocersTOTAL MULTIPLE GROCERSMARKS AND SPENCER</t>
  </si>
  <si>
    <t>12 WeeksShare of Total Multiple GrocersTOTAL MULTIPLE GROCERSALDI</t>
  </si>
  <si>
    <t>12 WeeksShare of Total Multiple GrocersTOTAL MULTIPLE GROCERSLIDL</t>
  </si>
  <si>
    <t>12 WeeksPenetrationTOTAL MULTIPLE GROCERSTOTAL GROCERS</t>
  </si>
  <si>
    <t>12 WeeksPenetrationTOTAL MULTIPLE GROCERSTOTAL MULTIPLE GROCERS</t>
  </si>
  <si>
    <t>12 WeeksPenetrationTOTAL MULTIPLE GROCERSTESCO</t>
  </si>
  <si>
    <t>12 WeeksPenetrationTOTAL MULTIPLE GROCERSSAINSBURY</t>
  </si>
  <si>
    <t>12 WeeksPenetrationTOTAL MULTIPLE GROCERSASDA</t>
  </si>
  <si>
    <t>12 WeeksPenetrationTOTAL MULTIPLE GROCERSMORRISONS</t>
  </si>
  <si>
    <t>12 WeeksPenetrationTOTAL MULTIPLE GROCERSWAITROSE</t>
  </si>
  <si>
    <t>12 WeeksPenetrationTOTAL MULTIPLE GROCERSCO-OPERATIVE</t>
  </si>
  <si>
    <t>12 WeeksPenetrationTOTAL MULTIPLE GROCERSICELAND</t>
  </si>
  <si>
    <t>12 WeeksPenetrationTOTAL MULTIPLE GROCERSMARKS AND SPENCER</t>
  </si>
  <si>
    <t>12 WeeksPenetrationTOTAL MULTIPLE GROCERSALDI</t>
  </si>
  <si>
    <t>12 WeeksPenetrationTOTAL MULTIPLE GROCERSLIDL</t>
  </si>
  <si>
    <t>12 WeeksNUMBER OF BUYERSTOTAL MULTIPLE GROCERSTOTAL GROCERS</t>
  </si>
  <si>
    <t>12 WeeksNUMBER OF BUYERSTOTAL MULTIPLE GROCERSTOTAL MULTIPLE GROCERS</t>
  </si>
  <si>
    <t>12 WeeksNUMBER OF BUYERSTOTAL MULTIPLE GROCERSTESCO</t>
  </si>
  <si>
    <t>12 WeeksNUMBER OF BUYERSTOTAL MULTIPLE GROCERSSAINSBURY</t>
  </si>
  <si>
    <t>12 WeeksNUMBER OF BUYERSTOTAL MULTIPLE GROCERSASDA</t>
  </si>
  <si>
    <t>12 WeeksNUMBER OF BUYERSTOTAL MULTIPLE GROCERSMORRISONS</t>
  </si>
  <si>
    <t>12 WeeksNUMBER OF BUYERSTOTAL MULTIPLE GROCERSWAITROSE</t>
  </si>
  <si>
    <t>12 WeeksNUMBER OF BUYERSTOTAL MULTIPLE GROCERSCO-OPERATIVE</t>
  </si>
  <si>
    <t>12 WeeksNUMBER OF BUYERSTOTAL MULTIPLE GROCERSICELAND</t>
  </si>
  <si>
    <t>12 WeeksNUMBER OF BUYERSTOTAL MULTIPLE GROCERSMARKS AND SPENCER</t>
  </si>
  <si>
    <t>12 WeeksNUMBER OF BUYERSTOTAL MULTIPLE GROCERSALDI</t>
  </si>
  <si>
    <t>12 WeeksNUMBER OF BUYERSTOTAL MULTIPLE GROCERSLIDL</t>
  </si>
  <si>
    <t>12 WeeksVALUE PER BUYERTOTAL MULTIPLE GROCERSTOTAL GROCERS</t>
  </si>
  <si>
    <t>12 WeeksVALUE PER BUYERTOTAL MULTIPLE GROCERSTOTAL MULTIPLE GROCERS</t>
  </si>
  <si>
    <t>12 WeeksVALUE PER BUYERTOTAL MULTIPLE GROCERSTESCO</t>
  </si>
  <si>
    <t>12 WeeksVALUE PER BUYERTOTAL MULTIPLE GROCERSSAINSBURY</t>
  </si>
  <si>
    <t>12 WeeksVALUE PER BUYERTOTAL MULTIPLE GROCERSASDA</t>
  </si>
  <si>
    <t>12 WeeksVALUE PER BUYERTOTAL MULTIPLE GROCERSMORRISONS</t>
  </si>
  <si>
    <t>12 WeeksVALUE PER BUYERTOTAL MULTIPLE GROCERSWAITROSE</t>
  </si>
  <si>
    <t>12 WeeksVALUE PER BUYERTOTAL MULTIPLE GROCERSCO-OPERATIVE</t>
  </si>
  <si>
    <t>12 WeeksVALUE PER BUYERTOTAL MULTIPLE GROCERSICELAND</t>
  </si>
  <si>
    <t>12 WeeksVALUE PER BUYERTOTAL MULTIPLE GROCERSMARKS AND SPENCER</t>
  </si>
  <si>
    <t>12 WeeksVALUE PER BUYERTOTAL MULTIPLE GROCERSALDI</t>
  </si>
  <si>
    <t>12 WeeksVALUE PER BUYERTOTAL MULTIPLE GROCERSLIDL</t>
  </si>
  <si>
    <t>12 WeeksOCCASIONS PER BUYERTOTAL MULTIPLE GROCERSTOTAL GROCERS</t>
  </si>
  <si>
    <t>12 WeeksOCCASIONS PER BUYERTOTAL MULTIPLE GROCERSTOTAL MULTIPLE GROCERS</t>
  </si>
  <si>
    <t>12 WeeksOCCASIONS PER BUYERTOTAL MULTIPLE GROCERSTESCO</t>
  </si>
  <si>
    <t>12 WeeksOCCASIONS PER BUYERTOTAL MULTIPLE GROCERSSAINSBURY</t>
  </si>
  <si>
    <t>12 WeeksOCCASIONS PER BUYERTOTAL MULTIPLE GROCERSASDA</t>
  </si>
  <si>
    <t>12 WeeksOCCASIONS PER BUYERTOTAL MULTIPLE GROCERSMORRISONS</t>
  </si>
  <si>
    <t>12 WeeksOCCASIONS PER BUYERTOTAL MULTIPLE GROCERSWAITROSE</t>
  </si>
  <si>
    <t>12 WeeksOCCASIONS PER BUYERTOTAL MULTIPLE GROCERSCO-OPERATIVE</t>
  </si>
  <si>
    <t>12 WeeksOCCASIONS PER BUYERTOTAL MULTIPLE GROCERSICELAND</t>
  </si>
  <si>
    <t>12 WeeksOCCASIONS PER BUYERTOTAL MULTIPLE GROCERSMARKS AND SPENCER</t>
  </si>
  <si>
    <t>12 WeeksOCCASIONS PER BUYERTOTAL MULTIPLE GROCERSALDI</t>
  </si>
  <si>
    <t>12 WeeksOCCASIONS PER BUYERTOTAL MULTIPLE GROCERSLIDL</t>
  </si>
  <si>
    <t>12 WeeksVALUE PER OCCASIONTOTAL MULTIPLE GROCERSTOTAL GROCERS</t>
  </si>
  <si>
    <t>12 WeeksVALUE PER OCCASIONTOTAL MULTIPLE GROCERSTOTAL MULTIPLE GROCERS</t>
  </si>
  <si>
    <t>12 WeeksVALUE PER OCCASIONTOTAL MULTIPLE GROCERSTESCO</t>
  </si>
  <si>
    <t>12 WeeksVALUE PER OCCASIONTOTAL MULTIPLE GROCERSSAINSBURY</t>
  </si>
  <si>
    <t>12 WeeksVALUE PER OCCASIONTOTAL MULTIPLE GROCERSASDA</t>
  </si>
  <si>
    <t>12 WeeksVALUE PER OCCASIONTOTAL MULTIPLE GROCERSMORRISONS</t>
  </si>
  <si>
    <t>12 WeeksVALUE PER OCCASIONTOTAL MULTIPLE GROCERSWAITROSE</t>
  </si>
  <si>
    <t>12 WeeksVALUE PER OCCASIONTOTAL MULTIPLE GROCERSCO-OPERATIVE</t>
  </si>
  <si>
    <t>12 WeeksVALUE PER OCCASIONTOTAL MULTIPLE GROCERSICELAND</t>
  </si>
  <si>
    <t>12 WeeksVALUE PER OCCASIONTOTAL MULTIPLE GROCERSMARKS AND SPENCER</t>
  </si>
  <si>
    <t>12 WeeksVALUE PER OCCASIONTOTAL MULTIPLE GROCERSALDI</t>
  </si>
  <si>
    <t>12 WeeksVALUE PER OCCASIONTOTAL MULTIPLE GROCERSLIDL</t>
  </si>
  <si>
    <t>52 WeeksShare of Total Multiple GrocersTOTAL MULTIPLE GROCERSTOTAL GROCERS</t>
  </si>
  <si>
    <t>52 WeeksShare of Total Multiple GrocersTOTAL MULTIPLE GROCERSTOTAL MULTIPLE GROCERS</t>
  </si>
  <si>
    <t>52 WeeksShare of Total Multiple GrocersTOTAL MULTIPLE GROCERSTESCO</t>
  </si>
  <si>
    <t>52 WeeksShare of Total Multiple GrocersTOTAL MULTIPLE GROCERSSAINSBURY</t>
  </si>
  <si>
    <t>52 WeeksShare of Total Multiple GrocersTOTAL MULTIPLE GROCERSASDA</t>
  </si>
  <si>
    <t>52 WeeksShare of Total Multiple GrocersTOTAL MULTIPLE GROCERSMORRISONS</t>
  </si>
  <si>
    <t>52 WeeksShare of Total Multiple GrocersTOTAL MULTIPLE GROCERSWAITROSE</t>
  </si>
  <si>
    <t>52 WeeksShare of Total Multiple GrocersTOTAL MULTIPLE GROCERSCO-OPERATIVE</t>
  </si>
  <si>
    <t>52 WeeksShare of Total Multiple GrocersTOTAL MULTIPLE GROCERSICELAND</t>
  </si>
  <si>
    <t>52 WeeksShare of Total Multiple GrocersTOTAL MULTIPLE GROCERSMARKS AND SPENCER</t>
  </si>
  <si>
    <t>52 WeeksShare of Total Multiple GrocersTOTAL MULTIPLE GROCERSALDI</t>
  </si>
  <si>
    <t>52 WeeksShare of Total Multiple GrocersTOTAL MULTIPLE GROCERSLIDL</t>
  </si>
  <si>
    <t>52 WeeksPenetrationTOTAL MULTIPLE GROCERSTOTAL GROCERS</t>
  </si>
  <si>
    <t>52 WeeksPenetrationTOTAL MULTIPLE GROCERSTOTAL MULTIPLE GROCERS</t>
  </si>
  <si>
    <t>52 WeeksPenetrationTOTAL MULTIPLE GROCERSTESCO</t>
  </si>
  <si>
    <t>52 WeeksPenetrationTOTAL MULTIPLE GROCERSSAINSBURY</t>
  </si>
  <si>
    <t>52 WeeksPenetrationTOTAL MULTIPLE GROCERSASDA</t>
  </si>
  <si>
    <t>52 WeeksPenetrationTOTAL MULTIPLE GROCERSMORRISONS</t>
  </si>
  <si>
    <t>52 WeeksPenetrationTOTAL MULTIPLE GROCERSWAITROSE</t>
  </si>
  <si>
    <t>52 WeeksPenetrationTOTAL MULTIPLE GROCERSCO-OPERATIVE</t>
  </si>
  <si>
    <t>52 WeeksPenetrationTOTAL MULTIPLE GROCERSICELAND</t>
  </si>
  <si>
    <t>52 WeeksPenetrationTOTAL MULTIPLE GROCERSMARKS AND SPENCER</t>
  </si>
  <si>
    <t>52 WeeksPenetrationTOTAL MULTIPLE GROCERSALDI</t>
  </si>
  <si>
    <t>52 WeeksPenetrationTOTAL MULTIPLE GROCERSLIDL</t>
  </si>
  <si>
    <t>52 WeeksNUMBER OF BUYERSTOTAL MULTIPLE GROCERSTOTAL GROCERS</t>
  </si>
  <si>
    <t>52 WeeksNUMBER OF BUYERSTOTAL MULTIPLE GROCERSTOTAL MULTIPLE GROCERS</t>
  </si>
  <si>
    <t>52 WeeksNUMBER OF BUYERSTOTAL MULTIPLE GROCERSTESCO</t>
  </si>
  <si>
    <t>52 WeeksNUMBER OF BUYERSTOTAL MULTIPLE GROCERSSAINSBURY</t>
  </si>
  <si>
    <t>52 WeeksNUMBER OF BUYERSTOTAL MULTIPLE GROCERSASDA</t>
  </si>
  <si>
    <t>52 WeeksNUMBER OF BUYERSTOTAL MULTIPLE GROCERSMORRISONS</t>
  </si>
  <si>
    <t>52 WeeksNUMBER OF BUYERSTOTAL MULTIPLE GROCERSWAITROSE</t>
  </si>
  <si>
    <t>52 WeeksNUMBER OF BUYERSTOTAL MULTIPLE GROCERSCO-OPERATIVE</t>
  </si>
  <si>
    <t>52 WeeksNUMBER OF BUYERSTOTAL MULTIPLE GROCERSICELAND</t>
  </si>
  <si>
    <t>52 WeeksNUMBER OF BUYERSTOTAL MULTIPLE GROCERSMARKS AND SPENCER</t>
  </si>
  <si>
    <t>52 WeeksNUMBER OF BUYERSTOTAL MULTIPLE GROCERSALDI</t>
  </si>
  <si>
    <t>52 WeeksNUMBER OF BUYERSTOTAL MULTIPLE GROCERSLIDL</t>
  </si>
  <si>
    <t>52 WeeksVALUE PER BUYERTOTAL MULTIPLE GROCERSTOTAL GROCERS</t>
  </si>
  <si>
    <t>52 WeeksVALUE PER BUYERTOTAL MULTIPLE GROCERSTOTAL MULTIPLE GROCERS</t>
  </si>
  <si>
    <t>52 WeeksVALUE PER BUYERTOTAL MULTIPLE GROCERSTESCO</t>
  </si>
  <si>
    <t>52 WeeksVALUE PER BUYERTOTAL MULTIPLE GROCERSSAINSBURY</t>
  </si>
  <si>
    <t>52 WeeksVALUE PER BUYERTOTAL MULTIPLE GROCERSASDA</t>
  </si>
  <si>
    <t>52 WeeksVALUE PER BUYERTOTAL MULTIPLE GROCERSMORRISONS</t>
  </si>
  <si>
    <t>52 WeeksVALUE PER BUYERTOTAL MULTIPLE GROCERSWAITROSE</t>
  </si>
  <si>
    <t>52 WeeksVALUE PER BUYERTOTAL MULTIPLE GROCERSCO-OPERATIVE</t>
  </si>
  <si>
    <t>52 WeeksVALUE PER BUYERTOTAL MULTIPLE GROCERSICELAND</t>
  </si>
  <si>
    <t>52 WeeksVALUE PER BUYERTOTAL MULTIPLE GROCERSMARKS AND SPENCER</t>
  </si>
  <si>
    <t>52 WeeksVALUE PER BUYERTOTAL MULTIPLE GROCERSALDI</t>
  </si>
  <si>
    <t>52 WeeksVALUE PER BUYERTOTAL MULTIPLE GROCERSLIDL</t>
  </si>
  <si>
    <t>52 WeeksOCCASIONS PER BUYERTOTAL MULTIPLE GROCERSTOTAL GROCERS</t>
  </si>
  <si>
    <t>52 WeeksOCCASIONS PER BUYERTOTAL MULTIPLE GROCERSTOTAL MULTIPLE GROCERS</t>
  </si>
  <si>
    <t>52 WeeksOCCASIONS PER BUYERTOTAL MULTIPLE GROCERSTESCO</t>
  </si>
  <si>
    <t>52 WeeksOCCASIONS PER BUYERTOTAL MULTIPLE GROCERSSAINSBURY</t>
  </si>
  <si>
    <t>52 WeeksOCCASIONS PER BUYERTOTAL MULTIPLE GROCERSASDA</t>
  </si>
  <si>
    <t>52 WeeksOCCASIONS PER BUYERTOTAL MULTIPLE GROCERSMORRISONS</t>
  </si>
  <si>
    <t>52 WeeksOCCASIONS PER BUYERTOTAL MULTIPLE GROCERSWAITROSE</t>
  </si>
  <si>
    <t>52 WeeksOCCASIONS PER BUYERTOTAL MULTIPLE GROCERSCO-OPERATIVE</t>
  </si>
  <si>
    <t>52 WeeksOCCASIONS PER BUYERTOTAL MULTIPLE GROCERSICELAND</t>
  </si>
  <si>
    <t>52 WeeksOCCASIONS PER BUYERTOTAL MULTIPLE GROCERSMARKS AND SPENCER</t>
  </si>
  <si>
    <t>52 WeeksOCCASIONS PER BUYERTOTAL MULTIPLE GROCERSALDI</t>
  </si>
  <si>
    <t>52 WeeksOCCASIONS PER BUYERTOTAL MULTIPLE GROCERSLIDL</t>
  </si>
  <si>
    <t>52 WeeksVALUE PER OCCASIONTOTAL MULTIPLE GROCERSTOTAL GROCERS</t>
  </si>
  <si>
    <t>52 WeeksVALUE PER OCCASIONTOTAL MULTIPLE GROCERSTOTAL MULTIPLE GROCERS</t>
  </si>
  <si>
    <t>52 WeeksVALUE PER OCCASIONTOTAL MULTIPLE GROCERSTESCO</t>
  </si>
  <si>
    <t>52 WeeksVALUE PER OCCASIONTOTAL MULTIPLE GROCERSSAINSBURY</t>
  </si>
  <si>
    <t>52 WeeksVALUE PER OCCASIONTOTAL MULTIPLE GROCERSASDA</t>
  </si>
  <si>
    <t>52 WeeksVALUE PER OCCASIONTOTAL MULTIPLE GROCERSMORRISONS</t>
  </si>
  <si>
    <t>52 WeeksVALUE PER OCCASIONTOTAL MULTIPLE GROCERSWAITROSE</t>
  </si>
  <si>
    <t>52 WeeksVALUE PER OCCASIONTOTAL MULTIPLE GROCERSCO-OPERATIVE</t>
  </si>
  <si>
    <t>52 WeeksVALUE PER OCCASIONTOTAL MULTIPLE GROCERSICELAND</t>
  </si>
  <si>
    <t>52 WeeksVALUE PER OCCASIONTOTAL MULTIPLE GROCERSMARKS AND SPENCER</t>
  </si>
  <si>
    <t>52 WeeksVALUE PER OCCASIONTOTAL MULTIPLE GROCERSALDI</t>
  </si>
  <si>
    <t>52 WeeksVALUE PER OCCASIONTOTAL MULTIPLE GROCERSLIDL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</si>
</sst>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"/>
    <numFmt numFmtId="165" formatCode="&quot;£&quot;#,##0.00"/>
    <numFmt numFmtId="166" formatCode="m/d/yyyy;@"/>
    <numFmt numFmtId="167" formatCode="m/d/yyyy;"/>
    <numFmt numFmtId="168" formatCode="#,##0.0"/>
    <numFmt numFmtId="169" formatCode="0.0&quot;%&quot;"/>
  </numFmts>
  <fonts count="4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b/>
      <sz val="10"/>
      <color indexed="23"/>
      <name val="Trebuchet MS"/>
      <family val="2"/>
    </font>
    <font>
      <b/>
      <sz val="8"/>
      <name val="Arial"/>
      <family val="2"/>
    </font>
    <font>
      <b/>
      <sz val="6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Trebuchet MS"/>
      <family val="2"/>
    </font>
    <font>
      <b/>
      <sz val="10"/>
      <color indexed="30"/>
      <name val="Trebuchet MS"/>
      <family val="2"/>
    </font>
    <font>
      <sz val="8"/>
      <color indexed="8"/>
      <name val="Trebuchet MS"/>
      <family val="2"/>
    </font>
    <font>
      <b/>
      <sz val="8"/>
      <color indexed="8"/>
      <name val="Trebuchet MS"/>
      <family val="2"/>
    </font>
    <font>
      <sz val="8"/>
      <color indexed="8"/>
      <name val="Arial"/>
      <family val="2"/>
    </font>
    <font>
      <sz val="8"/>
      <color indexed="30"/>
      <name val="Trebuchet MS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707276"/>
      <name val="Trebuchet MS"/>
      <family val="2"/>
    </font>
    <font>
      <b/>
      <sz val="10"/>
      <color rgb="FF000000"/>
      <name val="Trebuchet MS"/>
      <family val="2"/>
    </font>
    <font>
      <sz val="8"/>
      <color rgb="FF000000"/>
      <name val="Trebuchet MS"/>
      <family val="2"/>
    </font>
    <font>
      <sz val="15"/>
      <color rgb="FF009DD9"/>
      <name val="Trebuchet MS"/>
      <family val="2"/>
    </font>
    <font>
      <sz val="9"/>
      <color theme="0" tint="-0.499984740745262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8"/>
      <color theme="0"/>
      <name val="Arial"/>
      <family val="2"/>
    </font>
    <font>
      <b/>
      <sz val="7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8"/>
      <color theme="3" tint="-0.249977111117893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u/>
      <sz val="10"/>
      <color indexed="12"/>
      <name val="Trebuchet MS"/>
      <family val="2"/>
    </font>
    <font>
      <b/>
      <sz val="10"/>
      <name val="Trebuchet MS"/>
      <family val="2"/>
    </font>
    <font>
      <sz val="11"/>
      <color theme="6" tint="0.79998168889431442"/>
      <name val="Calibri"/>
      <family val="2"/>
      <scheme val="minor"/>
    </font>
    <font>
      <sz val="11"/>
      <color theme="4" tint="0.7999816888943144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8000"/>
        <bgColor indexed="64"/>
      </patternFill>
    </fill>
    <fill>
      <patternFill patternType="solid">
        <fgColor rgb="FFFAC724"/>
        <bgColor indexed="64"/>
      </patternFill>
    </fill>
    <fill>
      <patternFill patternType="solid">
        <fgColor rgb="FFA8B400"/>
        <bgColor indexed="64"/>
      </patternFill>
    </fill>
    <fill>
      <patternFill patternType="solid">
        <fgColor rgb="FF009DD9"/>
        <bgColor indexed="64"/>
      </patternFill>
    </fill>
    <fill>
      <patternFill patternType="solid">
        <fgColor rgb="FF82634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7507"/>
        <bgColor indexed="64"/>
      </patternFill>
    </fill>
    <fill>
      <patternFill patternType="solid">
        <fgColor rgb="FFF3B51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2"/>
      </left>
      <right/>
      <top style="thin">
        <color indexed="64"/>
      </top>
      <bottom/>
      <diagonal/>
    </border>
    <border>
      <left style="thick">
        <color indexed="62"/>
      </left>
      <right/>
      <top/>
      <bottom style="thick">
        <color indexed="62"/>
      </bottom>
      <diagonal/>
    </border>
    <border>
      <left style="thick">
        <color indexed="62"/>
      </left>
      <right/>
      <top style="thick">
        <color indexed="62"/>
      </top>
      <bottom/>
      <diagonal/>
    </border>
    <border>
      <left/>
      <right/>
      <top style="thick">
        <color indexed="62"/>
      </top>
      <bottom/>
      <diagonal/>
    </border>
    <border>
      <left style="thick">
        <color indexed="62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7">
    <xf numFmtId="0" fontId="0" fillId="0" borderId="0"/>
    <xf numFmtId="43" fontId="20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 applyBorder="0"/>
    <xf numFmtId="9" fontId="20" fillId="0" borderId="0" applyFont="0" applyFill="0" applyBorder="0" applyAlignment="0" applyProtection="0"/>
  </cellStyleXfs>
  <cellXfs count="168">
    <xf numFmtId="0" fontId="0" fillId="0" borderId="0" xfId="0"/>
    <xf numFmtId="0" fontId="10" fillId="0" borderId="0" xfId="4" applyFont="1" applyFill="1" applyBorder="1" applyProtection="1">
      <protection hidden="1"/>
    </xf>
    <xf numFmtId="0" fontId="2" fillId="0" borderId="0" xfId="4" applyFont="1" applyFill="1" applyBorder="1" applyProtection="1">
      <protection hidden="1"/>
    </xf>
    <xf numFmtId="0" fontId="25" fillId="0" borderId="0" xfId="0" applyFont="1" applyAlignment="1">
      <alignment horizontal="left" readingOrder="1"/>
    </xf>
    <xf numFmtId="0" fontId="26" fillId="0" borderId="0" xfId="0" applyFont="1" applyAlignment="1">
      <alignment horizontal="left" vertical="center" readingOrder="1"/>
    </xf>
    <xf numFmtId="0" fontId="27" fillId="0" borderId="0" xfId="0" applyFont="1" applyAlignment="1">
      <alignment horizontal="left" vertical="center" readingOrder="1"/>
    </xf>
    <xf numFmtId="0" fontId="0" fillId="0" borderId="0" xfId="0" applyAlignment="1">
      <alignment horizontal="left" vertical="center" readingOrder="1"/>
    </xf>
    <xf numFmtId="0" fontId="0" fillId="2" borderId="0" xfId="0" applyFill="1" applyProtection="1">
      <protection locked="0"/>
    </xf>
    <xf numFmtId="0" fontId="25" fillId="0" borderId="0" xfId="0" applyFont="1" applyAlignment="1" applyProtection="1">
      <alignment horizontal="left" vertical="center" readingOrder="1"/>
      <protection locked="0"/>
    </xf>
    <xf numFmtId="0" fontId="2" fillId="2" borderId="0" xfId="3" applyFill="1" applyProtection="1">
      <protection locked="0"/>
    </xf>
    <xf numFmtId="0" fontId="28" fillId="0" borderId="0" xfId="0" applyFont="1" applyAlignment="1" applyProtection="1">
      <alignment horizontal="left" vertical="center" readingOrder="1"/>
      <protection locked="0"/>
    </xf>
    <xf numFmtId="0" fontId="29" fillId="2" borderId="0" xfId="2" applyFont="1" applyFill="1" applyAlignment="1" applyProtection="1">
      <protection locked="0"/>
    </xf>
    <xf numFmtId="0" fontId="0" fillId="2" borderId="0" xfId="0" applyFill="1" applyBorder="1" applyProtection="1">
      <protection locked="0"/>
    </xf>
    <xf numFmtId="0" fontId="23" fillId="2" borderId="0" xfId="0" applyFont="1" applyFill="1" applyProtection="1">
      <protection locked="0"/>
    </xf>
    <xf numFmtId="0" fontId="23" fillId="2" borderId="0" xfId="0" applyFont="1" applyFill="1" applyBorder="1" applyProtection="1">
      <protection locked="0"/>
    </xf>
    <xf numFmtId="0" fontId="1" fillId="2" borderId="0" xfId="0" applyNumberFormat="1" applyFont="1" applyFill="1" applyBorder="1" applyAlignment="1" applyProtection="1">
      <alignment wrapText="1"/>
      <protection locked="0"/>
    </xf>
    <xf numFmtId="0" fontId="21" fillId="2" borderId="0" xfId="0" applyFont="1" applyFill="1" applyProtection="1">
      <protection locked="0"/>
    </xf>
    <xf numFmtId="0" fontId="0" fillId="2" borderId="0" xfId="0" applyFont="1" applyFill="1" applyProtection="1">
      <protection locked="0"/>
    </xf>
    <xf numFmtId="0" fontId="30" fillId="3" borderId="0" xfId="0" applyFont="1" applyFill="1" applyProtection="1"/>
    <xf numFmtId="0" fontId="30" fillId="3" borderId="0" xfId="0" applyFont="1" applyFill="1" applyBorder="1" applyProtection="1"/>
    <xf numFmtId="0" fontId="31" fillId="2" borderId="0" xfId="0" applyFont="1" applyFill="1" applyProtection="1">
      <protection locked="0"/>
    </xf>
    <xf numFmtId="0" fontId="32" fillId="0" borderId="0" xfId="0" applyFont="1"/>
    <xf numFmtId="0" fontId="8" fillId="2" borderId="0" xfId="5" applyFont="1" applyFill="1" applyAlignment="1" applyProtection="1">
      <alignment vertical="center"/>
      <protection hidden="1"/>
    </xf>
    <xf numFmtId="0" fontId="9" fillId="2" borderId="0" xfId="5" applyFont="1" applyFill="1" applyBorder="1" applyAlignment="1" applyProtection="1">
      <alignment horizontal="center" vertical="center"/>
      <protection hidden="1"/>
    </xf>
    <xf numFmtId="0" fontId="8" fillId="2" borderId="0" xfId="5" applyFont="1" applyFill="1" applyProtection="1">
      <protection hidden="1"/>
    </xf>
    <xf numFmtId="166" fontId="33" fillId="4" borderId="2" xfId="5" quotePrefix="1" applyNumberFormat="1" applyFont="1" applyFill="1" applyBorder="1" applyAlignment="1" applyProtection="1">
      <alignment horizontal="center" vertical="center"/>
      <protection hidden="1"/>
    </xf>
    <xf numFmtId="164" fontId="34" fillId="4" borderId="3" xfId="5" applyNumberFormat="1" applyFont="1" applyFill="1" applyBorder="1" applyAlignment="1" applyProtection="1">
      <alignment horizontal="center" vertical="center" wrapText="1"/>
      <protection hidden="1"/>
    </xf>
    <xf numFmtId="164" fontId="4" fillId="2" borderId="0" xfId="5" applyNumberFormat="1" applyFont="1" applyFill="1" applyBorder="1" applyAlignment="1" applyProtection="1">
      <alignment horizontal="center" vertical="center"/>
      <protection hidden="1"/>
    </xf>
    <xf numFmtId="164" fontId="4" fillId="2" borderId="2" xfId="5" applyNumberFormat="1" applyFont="1" applyFill="1" applyBorder="1" applyAlignment="1" applyProtection="1">
      <alignment horizontal="center" vertical="center"/>
      <protection hidden="1"/>
    </xf>
    <xf numFmtId="164" fontId="4" fillId="2" borderId="3" xfId="5" applyNumberFormat="1" applyFont="1" applyFill="1" applyBorder="1" applyAlignment="1" applyProtection="1">
      <alignment horizontal="center" vertical="center"/>
      <protection hidden="1"/>
    </xf>
    <xf numFmtId="0" fontId="8" fillId="2" borderId="0" xfId="5" applyFont="1" applyFill="1" applyBorder="1" applyAlignment="1" applyProtection="1">
      <alignment vertical="center"/>
      <protection hidden="1"/>
    </xf>
    <xf numFmtId="0" fontId="8" fillId="2" borderId="4" xfId="5" applyFont="1" applyFill="1" applyBorder="1" applyAlignment="1" applyProtection="1">
      <alignment vertical="center"/>
      <protection hidden="1"/>
    </xf>
    <xf numFmtId="0" fontId="8" fillId="2" borderId="1" xfId="5" applyFont="1" applyFill="1" applyBorder="1" applyAlignment="1" applyProtection="1">
      <alignment vertical="center"/>
      <protection hidden="1"/>
    </xf>
    <xf numFmtId="0" fontId="8" fillId="2" borderId="5" xfId="5" applyFont="1" applyFill="1" applyBorder="1" applyAlignment="1" applyProtection="1">
      <alignment vertical="center"/>
      <protection hidden="1"/>
    </xf>
    <xf numFmtId="0" fontId="8" fillId="2" borderId="6" xfId="5" applyFont="1" applyFill="1" applyBorder="1" applyAlignment="1" applyProtection="1">
      <alignment vertical="center"/>
      <protection hidden="1"/>
    </xf>
    <xf numFmtId="0" fontId="8" fillId="2" borderId="7" xfId="5" applyFont="1" applyFill="1" applyBorder="1" applyAlignment="1" applyProtection="1">
      <alignment vertical="center"/>
      <protection hidden="1"/>
    </xf>
    <xf numFmtId="0" fontId="8" fillId="2" borderId="8" xfId="5" applyFont="1" applyFill="1" applyBorder="1" applyAlignment="1" applyProtection="1">
      <alignment vertical="center"/>
      <protection hidden="1"/>
    </xf>
    <xf numFmtId="164" fontId="6" fillId="5" borderId="2" xfId="5" applyNumberFormat="1" applyFont="1" applyFill="1" applyBorder="1" applyAlignment="1" applyProtection="1">
      <alignment horizontal="center" vertical="center"/>
      <protection hidden="1"/>
    </xf>
    <xf numFmtId="164" fontId="7" fillId="5" borderId="2" xfId="5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5" applyFont="1" applyFill="1" applyAlignment="1" applyProtection="1">
      <alignment vertical="center"/>
      <protection hidden="1"/>
    </xf>
    <xf numFmtId="164" fontId="33" fillId="6" borderId="2" xfId="5" applyNumberFormat="1" applyFont="1" applyFill="1" applyBorder="1" applyAlignment="1" applyProtection="1">
      <alignment horizontal="center" vertical="center"/>
      <protection hidden="1"/>
    </xf>
    <xf numFmtId="165" fontId="4" fillId="2" borderId="2" xfId="5" applyNumberFormat="1" applyFont="1" applyFill="1" applyBorder="1" applyAlignment="1" applyProtection="1">
      <alignment horizontal="center" vertical="center"/>
      <protection hidden="1"/>
    </xf>
    <xf numFmtId="0" fontId="8" fillId="2" borderId="9" xfId="5" applyFont="1" applyFill="1" applyBorder="1" applyAlignment="1" applyProtection="1">
      <alignment vertical="center"/>
      <protection hidden="1"/>
    </xf>
    <xf numFmtId="164" fontId="33" fillId="7" borderId="2" xfId="5" applyNumberFormat="1" applyFont="1" applyFill="1" applyBorder="1" applyAlignment="1" applyProtection="1">
      <alignment horizontal="center" vertical="center"/>
      <protection hidden="1"/>
    </xf>
    <xf numFmtId="164" fontId="33" fillId="8" borderId="2" xfId="5" applyNumberFormat="1" applyFont="1" applyFill="1" applyBorder="1" applyAlignment="1" applyProtection="1">
      <alignment horizontal="center" vertical="center"/>
      <protection hidden="1"/>
    </xf>
    <xf numFmtId="0" fontId="2" fillId="2" borderId="0" xfId="5" applyFill="1" applyProtection="1">
      <protection hidden="1"/>
    </xf>
    <xf numFmtId="0" fontId="24" fillId="2" borderId="0" xfId="0" applyFont="1" applyFill="1" applyProtection="1">
      <protection locked="0"/>
    </xf>
    <xf numFmtId="0" fontId="2" fillId="2" borderId="0" xfId="5" applyFill="1" applyProtection="1">
      <protection locked="0"/>
    </xf>
    <xf numFmtId="0" fontId="0" fillId="2" borderId="0" xfId="0" applyFill="1" applyProtection="1">
      <protection hidden="1"/>
    </xf>
    <xf numFmtId="0" fontId="2" fillId="2" borderId="0" xfId="3" applyFill="1" applyProtection="1">
      <protection hidden="1"/>
    </xf>
    <xf numFmtId="0" fontId="0" fillId="9" borderId="0" xfId="0" applyFill="1"/>
    <xf numFmtId="0" fontId="2" fillId="0" borderId="0" xfId="5" applyFont="1" applyProtection="1">
      <protection hidden="1"/>
    </xf>
    <xf numFmtId="0" fontId="2" fillId="0" borderId="0" xfId="5" applyProtection="1">
      <protection hidden="1"/>
    </xf>
    <xf numFmtId="0" fontId="35" fillId="0" borderId="0" xfId="5" applyFont="1" applyProtection="1">
      <protection hidden="1"/>
    </xf>
    <xf numFmtId="0" fontId="2" fillId="0" borderId="0" xfId="5" applyFont="1" applyFill="1" applyProtection="1">
      <protection hidden="1"/>
    </xf>
    <xf numFmtId="0" fontId="16" fillId="0" borderId="0" xfId="5" applyFont="1" applyProtection="1">
      <protection hidden="1"/>
    </xf>
    <xf numFmtId="0" fontId="18" fillId="0" borderId="0" xfId="5" quotePrefix="1" applyFont="1" applyProtection="1">
      <protection hidden="1"/>
    </xf>
    <xf numFmtId="0" fontId="8" fillId="0" borderId="0" xfId="5" quotePrefix="1" applyFont="1" applyAlignment="1" applyProtection="1">
      <alignment horizontal="right"/>
      <protection hidden="1"/>
    </xf>
    <xf numFmtId="0" fontId="19" fillId="0" borderId="0" xfId="5" applyFont="1" applyProtection="1">
      <protection hidden="1"/>
    </xf>
    <xf numFmtId="0" fontId="8" fillId="0" borderId="0" xfId="5" applyFont="1" applyAlignment="1" applyProtection="1">
      <alignment horizontal="right"/>
      <protection hidden="1"/>
    </xf>
    <xf numFmtId="0" fontId="0" fillId="2" borderId="0" xfId="0" applyFill="1"/>
    <xf numFmtId="0" fontId="0" fillId="0" borderId="0" xfId="0" applyFont="1"/>
    <xf numFmtId="0" fontId="0" fillId="0" borderId="0" xfId="0" applyAlignment="1"/>
    <xf numFmtId="0" fontId="0" fillId="0" borderId="0" xfId="0" applyAlignment="1">
      <alignment horizontal="center" wrapText="1"/>
    </xf>
    <xf numFmtId="0" fontId="36" fillId="0" borderId="0" xfId="0" applyFont="1"/>
    <xf numFmtId="0" fontId="37" fillId="0" borderId="0" xfId="0" applyFont="1" applyAlignment="1"/>
    <xf numFmtId="0" fontId="37" fillId="0" borderId="0" xfId="0" applyFont="1"/>
    <xf numFmtId="0" fontId="0" fillId="0" borderId="0" xfId="0" applyAlignment="1">
      <alignment horizontal="left"/>
    </xf>
    <xf numFmtId="0" fontId="6" fillId="0" borderId="0" xfId="5" applyFont="1" applyProtection="1">
      <protection hidden="1"/>
    </xf>
    <xf numFmtId="0" fontId="25" fillId="0" borderId="0" xfId="0" applyFont="1" applyAlignment="1">
      <alignment horizontal="left" vertical="center" readingOrder="1"/>
    </xf>
    <xf numFmtId="0" fontId="0" fillId="2" borderId="0" xfId="0" applyFill="1" applyBorder="1"/>
    <xf numFmtId="0" fontId="39" fillId="12" borderId="19" xfId="5" applyFont="1" applyFill="1" applyBorder="1" applyProtection="1">
      <protection hidden="1"/>
    </xf>
    <xf numFmtId="0" fontId="39" fillId="12" borderId="20" xfId="5" applyFont="1" applyFill="1" applyBorder="1" applyProtection="1">
      <protection hidden="1"/>
    </xf>
    <xf numFmtId="0" fontId="21" fillId="2" borderId="0" xfId="0" applyFont="1" applyFill="1" applyBorder="1" applyProtection="1">
      <protection locked="0"/>
    </xf>
    <xf numFmtId="0" fontId="21" fillId="0" borderId="0" xfId="0" applyFont="1"/>
    <xf numFmtId="0" fontId="40" fillId="0" borderId="0" xfId="5" applyFont="1" applyProtection="1">
      <protection hidden="1"/>
    </xf>
    <xf numFmtId="0" fontId="40" fillId="2" borderId="0" xfId="5" applyFont="1" applyFill="1" applyProtection="1">
      <protection hidden="1"/>
    </xf>
    <xf numFmtId="0" fontId="21" fillId="2" borderId="0" xfId="0" applyFont="1" applyFill="1"/>
    <xf numFmtId="0" fontId="2" fillId="0" borderId="0" xfId="4" quotePrefix="1" applyFont="1" applyFill="1" applyBorder="1" applyAlignment="1" applyProtection="1">
      <alignment horizontal="right"/>
      <protection hidden="1"/>
    </xf>
    <xf numFmtId="0" fontId="24" fillId="0" borderId="0" xfId="0" applyFont="1"/>
    <xf numFmtId="0" fontId="41" fillId="0" borderId="0" xfId="5" applyFont="1" applyProtection="1">
      <protection hidden="1"/>
    </xf>
    <xf numFmtId="0" fontId="42" fillId="0" borderId="0" xfId="5" applyFont="1" applyProtection="1">
      <protection hidden="1"/>
    </xf>
    <xf numFmtId="15" fontId="0" fillId="0" borderId="0" xfId="0" applyNumberFormat="1"/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0" xfId="0" applyBorder="1" applyAlignment="1">
      <alignment horizontal="left"/>
    </xf>
    <xf numFmtId="0" fontId="24" fillId="0" borderId="0" xfId="0" applyFont="1" applyBorder="1"/>
    <xf numFmtId="0" fontId="21" fillId="2" borderId="0" xfId="0" applyFont="1" applyFill="1" applyBorder="1"/>
    <xf numFmtId="0" fontId="40" fillId="2" borderId="0" xfId="0" applyFont="1" applyFill="1" applyBorder="1" applyProtection="1">
      <protection locked="0"/>
    </xf>
    <xf numFmtId="0" fontId="43" fillId="2" borderId="0" xfId="0" applyNumberFormat="1" applyFont="1" applyFill="1" applyBorder="1" applyAlignment="1" applyProtection="1">
      <alignment wrapText="1"/>
      <protection locked="0"/>
    </xf>
    <xf numFmtId="0" fontId="0" fillId="2" borderId="0" xfId="0" applyFont="1" applyFill="1" applyBorder="1" applyProtection="1">
      <protection locked="0"/>
    </xf>
    <xf numFmtId="0" fontId="43" fillId="2" borderId="0" xfId="0" applyFont="1" applyFill="1" applyBorder="1" applyProtection="1">
      <protection locked="0"/>
    </xf>
    <xf numFmtId="0" fontId="43" fillId="2" borderId="0" xfId="0" applyFont="1" applyFill="1"/>
    <xf numFmtId="0" fontId="22" fillId="2" borderId="0" xfId="0" applyFont="1" applyFill="1"/>
    <xf numFmtId="168" fontId="21" fillId="2" borderId="0" xfId="0" applyNumberFormat="1" applyFont="1" applyFill="1"/>
    <xf numFmtId="0" fontId="21" fillId="2" borderId="0" xfId="0" quotePrefix="1" applyFont="1" applyFill="1"/>
    <xf numFmtId="3" fontId="21" fillId="2" borderId="0" xfId="0" applyNumberFormat="1" applyFont="1" applyFill="1"/>
    <xf numFmtId="0" fontId="0" fillId="0" borderId="0" xfId="0" applyAlignment="1">
      <alignment horizontal="right"/>
    </xf>
    <xf numFmtId="169" fontId="38" fillId="0" borderId="0" xfId="6" applyNumberFormat="1" applyFont="1" applyAlignment="1" applyProtection="1">
      <alignment vertical="center"/>
      <protection hidden="1"/>
    </xf>
    <xf numFmtId="0" fontId="0" fillId="2" borderId="0" xfId="0" applyFill="1" applyBorder="1" applyAlignment="1" applyProtection="1">
      <alignment horizontal="left" vertical="center"/>
      <protection locked="0"/>
    </xf>
    <xf numFmtId="169" fontId="45" fillId="0" borderId="0" xfId="6" applyNumberFormat="1" applyFont="1" applyAlignment="1" applyProtection="1">
      <alignment horizontal="center" vertical="center"/>
      <protection hidden="1"/>
    </xf>
    <xf numFmtId="0" fontId="0" fillId="0" borderId="0" xfId="0" applyFill="1"/>
    <xf numFmtId="0" fontId="0" fillId="13" borderId="0" xfId="0" applyFill="1"/>
    <xf numFmtId="168" fontId="0" fillId="13" borderId="0" xfId="0" applyNumberFormat="1" applyFill="1"/>
    <xf numFmtId="0" fontId="0" fillId="14" borderId="0" xfId="0" applyFill="1"/>
    <xf numFmtId="168" fontId="0" fillId="14" borderId="0" xfId="0" applyNumberFormat="1" applyFill="1"/>
    <xf numFmtId="3" fontId="0" fillId="13" borderId="0" xfId="0" applyNumberFormat="1" applyFill="1"/>
    <xf numFmtId="164" fontId="0" fillId="13" borderId="0" xfId="0" applyNumberFormat="1" applyFill="1"/>
    <xf numFmtId="1" fontId="0" fillId="14" borderId="0" xfId="0" applyNumberFormat="1" applyFill="1"/>
    <xf numFmtId="164" fontId="0" fillId="14" borderId="0" xfId="0" applyNumberFormat="1" applyFill="1"/>
    <xf numFmtId="164" fontId="46" fillId="13" borderId="0" xfId="0" applyNumberFormat="1" applyFont="1" applyFill="1"/>
    <xf numFmtId="0" fontId="46" fillId="13" borderId="0" xfId="0" applyFont="1" applyFill="1"/>
    <xf numFmtId="1" fontId="47" fillId="14" borderId="0" xfId="0" applyNumberFormat="1" applyFont="1" applyFill="1"/>
    <xf numFmtId="0" fontId="47" fillId="14" borderId="0" xfId="0" applyFont="1" applyFill="1"/>
    <xf numFmtId="0" fontId="0" fillId="0" borderId="0" xfId="0" applyAlignment="1">
      <alignment horizontal="center" vertical="center"/>
    </xf>
    <xf numFmtId="49" fontId="0" fillId="13" borderId="0" xfId="0" applyNumberFormat="1" applyFill="1"/>
    <xf numFmtId="49" fontId="0" fillId="14" borderId="0" xfId="0" applyNumberFormat="1" applyFill="1"/>
    <xf numFmtId="0" fontId="24" fillId="2" borderId="0" xfId="0" applyFont="1" applyFill="1" applyBorder="1" applyProtection="1">
      <protection locked="0"/>
    </xf>
    <xf numFmtId="0" fontId="41" fillId="2" borderId="0" xfId="0" applyNumberFormat="1" applyFont="1" applyFill="1" applyBorder="1" applyAlignment="1" applyProtection="1">
      <alignment wrapText="1"/>
      <protection locked="0"/>
    </xf>
    <xf numFmtId="0" fontId="41" fillId="2" borderId="0" xfId="0" applyFont="1" applyFill="1" applyBorder="1" applyProtection="1">
      <protection locked="0"/>
    </xf>
    <xf numFmtId="0" fontId="24" fillId="0" borderId="0" xfId="0" applyFont="1" applyProtection="1">
      <protection locked="0"/>
    </xf>
    <xf numFmtId="167" fontId="24" fillId="2" borderId="0" xfId="0" applyNumberFormat="1" applyFont="1" applyFill="1" applyProtection="1">
      <protection locked="0"/>
    </xf>
    <xf numFmtId="14" fontId="24" fillId="2" borderId="0" xfId="0" applyNumberFormat="1" applyFont="1" applyFill="1" applyProtection="1">
      <protection locked="0"/>
    </xf>
    <xf numFmtId="49" fontId="21" fillId="2" borderId="0" xfId="0" applyNumberFormat="1" applyFont="1" applyFill="1"/>
    <xf numFmtId="0" fontId="31" fillId="0" borderId="0" xfId="0" applyFont="1"/>
    <xf numFmtId="0" fontId="2" fillId="2" borderId="0" xfId="5" applyFont="1" applyFill="1" applyProtection="1">
      <protection hidden="1"/>
    </xf>
    <xf numFmtId="164" fontId="31" fillId="0" borderId="0" xfId="0" applyNumberFormat="1" applyFont="1"/>
    <xf numFmtId="164" fontId="21" fillId="0" borderId="0" xfId="0" applyNumberFormat="1" applyFont="1"/>
    <xf numFmtId="0" fontId="41" fillId="2" borderId="0" xfId="5" applyFont="1" applyFill="1" applyProtection="1">
      <protection hidden="1"/>
    </xf>
    <xf numFmtId="0" fontId="24" fillId="0" borderId="0" xfId="0" applyFont="1" applyAlignment="1">
      <alignment horizontal="right"/>
    </xf>
    <xf numFmtId="0" fontId="24" fillId="0" borderId="0" xfId="0" applyFont="1" applyAlignment="1"/>
    <xf numFmtId="164" fontId="24" fillId="0" borderId="0" xfId="0" applyNumberFormat="1" applyFont="1"/>
    <xf numFmtId="0" fontId="31" fillId="2" borderId="0" xfId="0" applyFont="1" applyFill="1"/>
    <xf numFmtId="0" fontId="44" fillId="0" borderId="0" xfId="2" applyFont="1" applyFill="1" applyBorder="1" applyAlignment="1" applyProtection="1">
      <protection hidden="1"/>
    </xf>
    <xf numFmtId="0" fontId="44" fillId="0" borderId="0" xfId="2" applyFont="1" applyAlignment="1" applyProtection="1"/>
    <xf numFmtId="0" fontId="3" fillId="0" borderId="0" xfId="2" applyFill="1" applyBorder="1" applyAlignment="1" applyProtection="1">
      <protection hidden="1"/>
    </xf>
    <xf numFmtId="0" fontId="3" fillId="0" borderId="0" xfId="2" applyAlignment="1" applyProtection="1"/>
    <xf numFmtId="0" fontId="22" fillId="10" borderId="10" xfId="0" applyFont="1" applyFill="1" applyBorder="1" applyAlignment="1">
      <alignment horizontal="center" vertical="center" wrapText="1"/>
    </xf>
    <xf numFmtId="0" fontId="22" fillId="10" borderId="9" xfId="0" applyFont="1" applyFill="1" applyBorder="1" applyAlignment="1">
      <alignment horizontal="center" vertical="center" wrapText="1"/>
    </xf>
    <xf numFmtId="0" fontId="22" fillId="10" borderId="11" xfId="0" applyFont="1" applyFill="1" applyBorder="1" applyAlignment="1">
      <alignment horizontal="center" vertical="center" wrapText="1"/>
    </xf>
    <xf numFmtId="0" fontId="22" fillId="10" borderId="12" xfId="0" applyFont="1" applyFill="1" applyBorder="1" applyAlignment="1">
      <alignment horizontal="center" vertical="center" wrapText="1"/>
    </xf>
    <xf numFmtId="0" fontId="22" fillId="10" borderId="13" xfId="0" applyFont="1" applyFill="1" applyBorder="1" applyAlignment="1">
      <alignment horizontal="center" vertical="center" wrapText="1"/>
    </xf>
    <xf numFmtId="0" fontId="22" fillId="10" borderId="14" xfId="0" applyFont="1" applyFill="1" applyBorder="1" applyAlignment="1">
      <alignment horizontal="center" vertical="center" wrapText="1"/>
    </xf>
    <xf numFmtId="0" fontId="23" fillId="11" borderId="10" xfId="0" applyFont="1" applyFill="1" applyBorder="1" applyAlignment="1">
      <alignment horizontal="center" vertical="center" wrapText="1"/>
    </xf>
    <xf numFmtId="0" fontId="23" fillId="11" borderId="9" xfId="0" applyFont="1" applyFill="1" applyBorder="1" applyAlignment="1">
      <alignment horizontal="center" vertical="center" wrapText="1"/>
    </xf>
    <xf numFmtId="0" fontId="23" fillId="11" borderId="11" xfId="0" applyFont="1" applyFill="1" applyBorder="1" applyAlignment="1">
      <alignment horizontal="center" vertical="center" wrapText="1"/>
    </xf>
    <xf numFmtId="0" fontId="23" fillId="11" borderId="12" xfId="0" applyFont="1" applyFill="1" applyBorder="1" applyAlignment="1">
      <alignment horizontal="center" vertical="center" wrapText="1"/>
    </xf>
    <xf numFmtId="0" fontId="23" fillId="11" borderId="13" xfId="0" applyFont="1" applyFill="1" applyBorder="1" applyAlignment="1">
      <alignment horizontal="center" vertical="center" wrapText="1"/>
    </xf>
    <xf numFmtId="0" fontId="23" fillId="11" borderId="14" xfId="0" applyFont="1" applyFill="1" applyBorder="1" applyAlignment="1">
      <alignment horizontal="center" vertical="center" wrapText="1"/>
    </xf>
    <xf numFmtId="0" fontId="17" fillId="0" borderId="0" xfId="5" applyFont="1" applyAlignment="1" applyProtection="1">
      <alignment horizontal="left" vertical="top"/>
      <protection hidden="1"/>
    </xf>
    <xf numFmtId="0" fontId="22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164" fontId="33" fillId="8" borderId="15" xfId="5" applyNumberFormat="1" applyFont="1" applyFill="1" applyBorder="1" applyAlignment="1" applyProtection="1">
      <alignment horizontal="center" vertical="center"/>
      <protection hidden="1"/>
    </xf>
    <xf numFmtId="164" fontId="33" fillId="8" borderId="16" xfId="5" applyNumberFormat="1" applyFont="1" applyFill="1" applyBorder="1" applyAlignment="1" applyProtection="1">
      <alignment horizontal="center" vertical="center"/>
      <protection hidden="1"/>
    </xf>
    <xf numFmtId="165" fontId="4" fillId="2" borderId="15" xfId="5" applyNumberFormat="1" applyFont="1" applyFill="1" applyBorder="1" applyAlignment="1" applyProtection="1">
      <alignment horizontal="center" vertical="center"/>
      <protection hidden="1"/>
    </xf>
    <xf numFmtId="165" fontId="4" fillId="2" borderId="16" xfId="5" applyNumberFormat="1" applyFont="1" applyFill="1" applyBorder="1" applyAlignment="1" applyProtection="1">
      <alignment horizontal="center" vertical="center"/>
      <protection hidden="1"/>
    </xf>
    <xf numFmtId="0" fontId="5" fillId="2" borderId="13" xfId="5" applyFont="1" applyFill="1" applyBorder="1" applyAlignment="1" applyProtection="1">
      <alignment horizontal="center" vertical="center"/>
      <protection hidden="1"/>
    </xf>
    <xf numFmtId="164" fontId="33" fillId="7" borderId="15" xfId="5" applyNumberFormat="1" applyFont="1" applyFill="1" applyBorder="1" applyAlignment="1" applyProtection="1">
      <alignment horizontal="center" vertical="center"/>
      <protection hidden="1"/>
    </xf>
    <xf numFmtId="164" fontId="33" fillId="7" borderId="16" xfId="5" applyNumberFormat="1" applyFont="1" applyFill="1" applyBorder="1" applyAlignment="1" applyProtection="1">
      <alignment horizontal="center" vertical="center"/>
      <protection hidden="1"/>
    </xf>
    <xf numFmtId="164" fontId="4" fillId="2" borderId="15" xfId="5" applyNumberFormat="1" applyFont="1" applyFill="1" applyBorder="1" applyAlignment="1" applyProtection="1">
      <alignment horizontal="center" vertical="center"/>
      <protection hidden="1"/>
    </xf>
    <xf numFmtId="164" fontId="4" fillId="2" borderId="16" xfId="5" applyNumberFormat="1" applyFont="1" applyFill="1" applyBorder="1" applyAlignment="1" applyProtection="1">
      <alignment horizontal="center" vertical="center"/>
      <protection hidden="1"/>
    </xf>
    <xf numFmtId="164" fontId="6" fillId="5" borderId="15" xfId="5" applyNumberFormat="1" applyFont="1" applyFill="1" applyBorder="1" applyAlignment="1" applyProtection="1">
      <alignment horizontal="center" vertical="center"/>
      <protection hidden="1"/>
    </xf>
    <xf numFmtId="164" fontId="6" fillId="5" borderId="16" xfId="5" applyNumberFormat="1" applyFont="1" applyFill="1" applyBorder="1" applyAlignment="1" applyProtection="1">
      <alignment horizontal="center" vertical="center"/>
      <protection hidden="1"/>
    </xf>
    <xf numFmtId="164" fontId="33" fillId="6" borderId="15" xfId="5" applyNumberFormat="1" applyFont="1" applyFill="1" applyBorder="1" applyAlignment="1" applyProtection="1">
      <alignment horizontal="center" vertical="center"/>
      <protection hidden="1"/>
    </xf>
    <xf numFmtId="164" fontId="33" fillId="6" borderId="16" xfId="5" applyNumberFormat="1" applyFont="1" applyFill="1" applyBorder="1" applyAlignment="1" applyProtection="1">
      <alignment horizontal="center" vertical="center"/>
      <protection hidden="1"/>
    </xf>
    <xf numFmtId="164" fontId="33" fillId="4" borderId="15" xfId="5" applyNumberFormat="1" applyFont="1" applyFill="1" applyBorder="1" applyAlignment="1" applyProtection="1">
      <alignment horizontal="center" vertical="center"/>
      <protection hidden="1"/>
    </xf>
    <xf numFmtId="164" fontId="33" fillId="4" borderId="17" xfId="5" applyNumberFormat="1" applyFont="1" applyFill="1" applyBorder="1" applyAlignment="1" applyProtection="1">
      <alignment horizontal="center" vertical="center"/>
      <protection hidden="1"/>
    </xf>
    <xf numFmtId="164" fontId="4" fillId="2" borderId="18" xfId="5" applyNumberFormat="1" applyFont="1" applyFill="1" applyBorder="1" applyAlignment="1" applyProtection="1">
      <alignment horizontal="center" vertical="center"/>
      <protection hidden="1"/>
    </xf>
  </cellXfs>
  <cellStyles count="7">
    <cellStyle name="Comma 2" xfId="1"/>
    <cellStyle name="Hyperlink" xfId="2" builtinId="8"/>
    <cellStyle name="Normal" xfId="0" builtinId="0"/>
    <cellStyle name="Normal_Flow chart" xfId="3"/>
    <cellStyle name="Normal_SxS Report Kit v1.1 - populated" xfId="4"/>
    <cellStyle name="Normal_Total Till Spend Master v1.2" xfId="5"/>
    <cellStyle name="Percent" xfId="6" builtinId="5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2" defaultPivotStyle="PivotStyleLight16"/>
  <colors>
    <mruColors>
      <color rgb="FF00A100"/>
      <color rgb="FF78A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'Bar Chart'!$AR$41</c:f>
              <c:strCache>
                <c:ptCount val="1"/>
                <c:pt idx="0">
                  <c:v>Value Share of TOTAL GROCERS</c:v>
                </c:pt>
              </c:strCache>
            </c:strRef>
          </c:tx>
          <c:spPr>
            <a:solidFill>
              <a:srgbClr val="A8B4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'Bar Chart'!$AS$21:$AS$31</c:f>
              <c:strCache>
                <c:ptCount val="11"/>
                <c:pt idx="0">
                  <c:v>TOTAL GROCERS</c:v>
                </c:pt>
                <c:pt idx="1">
                  <c:v>TESCO</c:v>
                </c:pt>
                <c:pt idx="2">
                  <c:v>SAINSBURY</c:v>
                </c:pt>
                <c:pt idx="3">
                  <c:v>ASDA</c:v>
                </c:pt>
                <c:pt idx="4">
                  <c:v>ALDI</c:v>
                </c:pt>
                <c:pt idx="5">
                  <c:v>MORRISONS</c:v>
                </c:pt>
                <c:pt idx="6">
                  <c:v>LIDL</c:v>
                </c:pt>
                <c:pt idx="7">
                  <c:v>CO-OPERATIVE</c:v>
                </c:pt>
                <c:pt idx="8">
                  <c:v>WAITROSE</c:v>
                </c:pt>
                <c:pt idx="9">
                  <c:v>MARKS AND SPENCER</c:v>
                </c:pt>
                <c:pt idx="10">
                  <c:v>ICELAND</c:v>
                </c:pt>
              </c:strCache>
            </c:strRef>
          </c:cat>
          <c:val>
            <c:numRef>
              <c:f>'Bar Chart'!$AV$21:$AV$31</c:f>
              <c:numCache>
                <c:formatCode>#,##0.0</c:formatCode>
                <c:ptCount val="11"/>
                <c:pt idx="1">
                  <c:v>26.8</c:v>
                </c:pt>
                <c:pt idx="2">
                  <c:v>13.8</c:v>
                </c:pt>
                <c:pt idx="3">
                  <c:v>12.3</c:v>
                </c:pt>
                <c:pt idx="4">
                  <c:v>10.1</c:v>
                </c:pt>
                <c:pt idx="5">
                  <c:v>9.9</c:v>
                </c:pt>
                <c:pt idx="6">
                  <c:v>5.9</c:v>
                </c:pt>
                <c:pt idx="7">
                  <c:v>5.4</c:v>
                </c:pt>
                <c:pt idx="8">
                  <c:v>4.2</c:v>
                </c:pt>
                <c:pt idx="9">
                  <c:v>3.2</c:v>
                </c:pt>
                <c:pt idx="10">
                  <c:v>2.7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66491904"/>
        <c:axId val="66493440"/>
      </c:barChart>
      <c:catAx>
        <c:axId val="664919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66493440"/>
        <c:crosses val="autoZero"/>
        <c:auto val="1"/>
        <c:lblAlgn val="ctr"/>
        <c:lblOffset val="100"/>
        <c:noMultiLvlLbl val="0"/>
      </c:catAx>
      <c:valAx>
        <c:axId val="6649344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extTo"/>
        <c:crossAx val="6649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A8B400"/>
            </a:solidFill>
          </c:spPr>
          <c:invertIfNegative val="1"/>
          <c:dLbls>
            <c:numFmt formatCode="0.0&quot;%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'Bar Chart'!$AW$21:$AW$31</c:f>
              <c:numCache>
                <c:formatCode>General</c:formatCode>
                <c:ptCount val="11"/>
                <c:pt idx="0">
                  <c:v>11.3</c:v>
                </c:pt>
                <c:pt idx="1">
                  <c:v>11.1</c:v>
                </c:pt>
                <c:pt idx="2">
                  <c:v>10.1</c:v>
                </c:pt>
                <c:pt idx="3">
                  <c:v>8.4</c:v>
                </c:pt>
                <c:pt idx="4">
                  <c:v>11.7</c:v>
                </c:pt>
                <c:pt idx="5">
                  <c:v>15.2</c:v>
                </c:pt>
                <c:pt idx="6">
                  <c:v>1.6</c:v>
                </c:pt>
                <c:pt idx="7">
                  <c:v>10.199999999999999</c:v>
                </c:pt>
                <c:pt idx="8">
                  <c:v>8.8000000000000007</c:v>
                </c:pt>
                <c:pt idx="9">
                  <c:v>4.5999999999999996</c:v>
                </c:pt>
                <c:pt idx="10">
                  <c:v>24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0000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70540288"/>
        <c:axId val="70542080"/>
      </c:barChart>
      <c:catAx>
        <c:axId val="70540288"/>
        <c:scaling>
          <c:orientation val="maxMin"/>
        </c:scaling>
        <c:delete val="1"/>
        <c:axPos val="l"/>
        <c:majorTickMark val="out"/>
        <c:minorTickMark val="none"/>
        <c:tickLblPos val="nextTo"/>
        <c:crossAx val="70542080"/>
        <c:crosses val="autoZero"/>
        <c:auto val="1"/>
        <c:lblAlgn val="ctr"/>
        <c:lblOffset val="100"/>
        <c:noMultiLvlLbl val="0"/>
      </c:catAx>
      <c:valAx>
        <c:axId val="705420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0540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7591240875912413E-2"/>
          <c:y val="3.3613445378151259E-2"/>
          <c:w val="0.88946819603753913"/>
          <c:h val="0.8571428571428571"/>
        </c:manualLayout>
      </c:layout>
      <c:bubbleChart>
        <c:varyColors val="0"/>
        <c:ser>
          <c:idx val="0"/>
          <c:order val="0"/>
          <c:tx>
            <c:strRef>
              <c:f>'Bubble Chart'!$AS$23</c:f>
              <c:strCache>
                <c:ptCount val="1"/>
                <c:pt idx="0">
                  <c:v>TESCO</c:v>
                </c:pt>
              </c:strCache>
            </c:strRef>
          </c:tx>
          <c:spPr>
            <a:gradFill>
              <a:gsLst>
                <a:gs pos="0">
                  <a:srgbClr val="78AAE6"/>
                </a:gs>
                <a:gs pos="77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 sz="1050" b="1"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'Bubble Chart'!$AV$23</c:f>
              <c:numCache>
                <c:formatCode>#,##0.0</c:formatCode>
                <c:ptCount val="1"/>
                <c:pt idx="0">
                  <c:v>26.8</c:v>
                </c:pt>
              </c:numCache>
            </c:numRef>
          </c:xVal>
          <c:yVal>
            <c:numRef>
              <c:f>'Bubble Chart'!$AW$23</c:f>
              <c:numCache>
                <c:formatCode>General</c:formatCode>
                <c:ptCount val="1"/>
                <c:pt idx="0">
                  <c:v>11.1</c:v>
                </c:pt>
              </c:numCache>
            </c:numRef>
          </c:yVal>
          <c:bubbleSize>
            <c:numRef>
              <c:f>'Bubble Chart'!$AV$23</c:f>
              <c:numCache>
                <c:formatCode>#,##0.0</c:formatCode>
                <c:ptCount val="1"/>
                <c:pt idx="0">
                  <c:v>26.8</c:v>
                </c:pt>
              </c:numCache>
            </c:numRef>
          </c:bubbleSize>
          <c:bubble3D val="1"/>
        </c:ser>
        <c:ser>
          <c:idx val="1"/>
          <c:order val="1"/>
          <c:tx>
            <c:strRef>
              <c:f>'Bubble Chart'!$AS$24</c:f>
              <c:strCache>
                <c:ptCount val="1"/>
                <c:pt idx="0">
                  <c:v>SAINSBURY</c:v>
                </c:pt>
              </c:strCache>
            </c:strRef>
          </c:tx>
          <c:spPr>
            <a:gradFill>
              <a:gsLst>
                <a:gs pos="100000">
                  <a:srgbClr val="007F60">
                    <a:lumMod val="27000"/>
                    <a:alpha val="91000"/>
                  </a:srgbClr>
                </a:gs>
                <a:gs pos="85000">
                  <a:srgbClr val="00A100"/>
                </a:gs>
                <a:gs pos="76000">
                  <a:srgbClr val="21D6E0"/>
                </a:gs>
                <a:gs pos="100000">
                  <a:srgbClr val="0087E6"/>
                </a:gs>
                <a:gs pos="98000">
                  <a:srgbClr val="005CBF"/>
                </a:gs>
              </a:gsLst>
              <a:lin ang="6600000" scaled="0"/>
            </a:gra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'Bubble Chart'!$AV$24</c:f>
              <c:numCache>
                <c:formatCode>#,##0.0</c:formatCode>
                <c:ptCount val="1"/>
                <c:pt idx="0">
                  <c:v>13.8</c:v>
                </c:pt>
              </c:numCache>
            </c:numRef>
          </c:xVal>
          <c:yVal>
            <c:numRef>
              <c:f>'Bubble Chart'!$AW$24</c:f>
              <c:numCache>
                <c:formatCode>General</c:formatCode>
                <c:ptCount val="1"/>
                <c:pt idx="0">
                  <c:v>10.1</c:v>
                </c:pt>
              </c:numCache>
            </c:numRef>
          </c:yVal>
          <c:bubbleSize>
            <c:numRef>
              <c:f>'Bubble Chart'!$AV$24</c:f>
              <c:numCache>
                <c:formatCode>#,##0.0</c:formatCode>
                <c:ptCount val="1"/>
                <c:pt idx="0">
                  <c:v>13.8</c:v>
                </c:pt>
              </c:numCache>
            </c:numRef>
          </c:bubbleSize>
          <c:bubble3D val="1"/>
        </c:ser>
        <c:ser>
          <c:idx val="2"/>
          <c:order val="2"/>
          <c:tx>
            <c:strRef>
              <c:f>'Bubble Chart'!$AS$25</c:f>
              <c:strCache>
                <c:ptCount val="1"/>
                <c:pt idx="0">
                  <c:v>ASDA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'Bubble Chart'!$AV$25</c:f>
              <c:numCache>
                <c:formatCode>#,##0.0</c:formatCode>
                <c:ptCount val="1"/>
                <c:pt idx="0">
                  <c:v>12.3</c:v>
                </c:pt>
              </c:numCache>
            </c:numRef>
          </c:xVal>
          <c:yVal>
            <c:numRef>
              <c:f>'Bubble Chart'!$AW$25</c:f>
              <c:numCache>
                <c:formatCode>General</c:formatCode>
                <c:ptCount val="1"/>
                <c:pt idx="0">
                  <c:v>8.4</c:v>
                </c:pt>
              </c:numCache>
            </c:numRef>
          </c:yVal>
          <c:bubbleSize>
            <c:numRef>
              <c:f>'Bubble Chart'!$AV$25</c:f>
              <c:numCache>
                <c:formatCode>#,##0.0</c:formatCode>
                <c:ptCount val="1"/>
                <c:pt idx="0">
                  <c:v>12.3</c:v>
                </c:pt>
              </c:numCache>
            </c:numRef>
          </c:bubbleSize>
          <c:bubble3D val="1"/>
        </c:ser>
        <c:ser>
          <c:idx val="3"/>
          <c:order val="3"/>
          <c:tx>
            <c:strRef>
              <c:f>'Bubble Chart'!$AS$26</c:f>
              <c:strCache>
                <c:ptCount val="1"/>
                <c:pt idx="0">
                  <c:v>MORRISONS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'Bubble Chart'!$AV$26</c:f>
              <c:numCache>
                <c:formatCode>#,##0.0</c:formatCode>
                <c:ptCount val="1"/>
                <c:pt idx="0">
                  <c:v>9.9</c:v>
                </c:pt>
              </c:numCache>
            </c:numRef>
          </c:xVal>
          <c:yVal>
            <c:numRef>
              <c:f>'Bubble Chart'!$AW$26</c:f>
              <c:numCache>
                <c:formatCode>General</c:formatCode>
                <c:ptCount val="1"/>
                <c:pt idx="0">
                  <c:v>15.2</c:v>
                </c:pt>
              </c:numCache>
            </c:numRef>
          </c:yVal>
          <c:bubbleSize>
            <c:numRef>
              <c:f>'Bubble Chart'!$AV$26</c:f>
              <c:numCache>
                <c:formatCode>#,##0.0</c:formatCode>
                <c:ptCount val="1"/>
                <c:pt idx="0">
                  <c:v>9.9</c:v>
                </c:pt>
              </c:numCache>
            </c:numRef>
          </c:bubbleSize>
          <c:bubble3D val="1"/>
        </c:ser>
        <c:ser>
          <c:idx val="4"/>
          <c:order val="4"/>
          <c:tx>
            <c:strRef>
              <c:f>'Bubble Chart'!$AS$27</c:f>
              <c:strCache>
                <c:ptCount val="1"/>
                <c:pt idx="0">
                  <c:v>WAITROSE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'Bubble Chart'!$AV$27</c:f>
              <c:numCache>
                <c:formatCode>#,##0.0</c:formatCode>
                <c:ptCount val="1"/>
                <c:pt idx="0">
                  <c:v>4.2</c:v>
                </c:pt>
              </c:numCache>
            </c:numRef>
          </c:xVal>
          <c:yVal>
            <c:numRef>
              <c:f>'Bubble Chart'!$AW$27</c:f>
              <c:numCache>
                <c:formatCode>General</c:formatCode>
                <c:ptCount val="1"/>
                <c:pt idx="0">
                  <c:v>8.8000000000000007</c:v>
                </c:pt>
              </c:numCache>
            </c:numRef>
          </c:yVal>
          <c:bubbleSize>
            <c:numRef>
              <c:f>'Bubble Chart'!$AV$27</c:f>
              <c:numCache>
                <c:formatCode>#,##0.0</c:formatCode>
                <c:ptCount val="1"/>
                <c:pt idx="0">
                  <c:v>4.2</c:v>
                </c:pt>
              </c:numCache>
            </c:numRef>
          </c:bubbleSize>
          <c:bubble3D val="1"/>
        </c:ser>
        <c:ser>
          <c:idx val="5"/>
          <c:order val="5"/>
          <c:tx>
            <c:strRef>
              <c:f>'Bubble Chart'!$AS$28</c:f>
              <c:strCache>
                <c:ptCount val="1"/>
                <c:pt idx="0">
                  <c:v>CO-OPERATIVE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'Bubble Chart'!$AV$28</c:f>
              <c:numCache>
                <c:formatCode>#,##0.0</c:formatCode>
                <c:ptCount val="1"/>
                <c:pt idx="0">
                  <c:v>5.4</c:v>
                </c:pt>
              </c:numCache>
            </c:numRef>
          </c:xVal>
          <c:yVal>
            <c:numRef>
              <c:f>'Bubble Chart'!$AW$28</c:f>
              <c:numCache>
                <c:formatCode>General</c:formatCode>
                <c:ptCount val="1"/>
                <c:pt idx="0">
                  <c:v>10.199999999999999</c:v>
                </c:pt>
              </c:numCache>
            </c:numRef>
          </c:yVal>
          <c:bubbleSize>
            <c:numRef>
              <c:f>'Bubble Chart'!$AV$28</c:f>
              <c:numCache>
                <c:formatCode>#,##0.0</c:formatCode>
                <c:ptCount val="1"/>
                <c:pt idx="0">
                  <c:v>5.4</c:v>
                </c:pt>
              </c:numCache>
            </c:numRef>
          </c:bubbleSize>
          <c:bubble3D val="1"/>
        </c:ser>
        <c:ser>
          <c:idx val="6"/>
          <c:order val="6"/>
          <c:tx>
            <c:strRef>
              <c:f>'Bubble Chart'!$AS$29</c:f>
              <c:strCache>
                <c:ptCount val="1"/>
                <c:pt idx="0">
                  <c:v>ICELAND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'Bubble Chart'!$AV$29</c:f>
              <c:numCache>
                <c:formatCode>#,##0.0</c:formatCode>
                <c:ptCount val="1"/>
                <c:pt idx="0">
                  <c:v>2.7</c:v>
                </c:pt>
              </c:numCache>
            </c:numRef>
          </c:xVal>
          <c:yVal>
            <c:numRef>
              <c:f>'Bubble Chart'!$AW$29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bubbleSize>
            <c:numRef>
              <c:f>'Bubble Chart'!$AV$29</c:f>
              <c:numCache>
                <c:formatCode>#,##0.0</c:formatCode>
                <c:ptCount val="1"/>
                <c:pt idx="0">
                  <c:v>2.7</c:v>
                </c:pt>
              </c:numCache>
            </c:numRef>
          </c:bubbleSize>
          <c:bubble3D val="1"/>
        </c:ser>
        <c:ser>
          <c:idx val="7"/>
          <c:order val="7"/>
          <c:tx>
            <c:strRef>
              <c:f>'Bubble Chart'!$AS$30</c:f>
              <c:strCache>
                <c:ptCount val="1"/>
                <c:pt idx="0">
                  <c:v>MARKS AND SPENCER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'Bubble Chart'!$AV$30</c:f>
              <c:numCache>
                <c:formatCode>#,##0.0</c:formatCode>
                <c:ptCount val="1"/>
                <c:pt idx="0">
                  <c:v>3.2</c:v>
                </c:pt>
              </c:numCache>
            </c:numRef>
          </c:xVal>
          <c:yVal>
            <c:numRef>
              <c:f>'Bubble Chart'!$AW$30</c:f>
              <c:numCache>
                <c:formatCode>General</c:formatCode>
                <c:ptCount val="1"/>
                <c:pt idx="0">
                  <c:v>4.5999999999999996</c:v>
                </c:pt>
              </c:numCache>
            </c:numRef>
          </c:yVal>
          <c:bubbleSize>
            <c:numRef>
              <c:f>'Bubble Chart'!$AV$30</c:f>
              <c:numCache>
                <c:formatCode>#,##0.0</c:formatCode>
                <c:ptCount val="1"/>
                <c:pt idx="0">
                  <c:v>3.2</c:v>
                </c:pt>
              </c:numCache>
            </c:numRef>
          </c:bubbleSize>
          <c:bubble3D val="1"/>
        </c:ser>
        <c:ser>
          <c:idx val="8"/>
          <c:order val="8"/>
          <c:tx>
            <c:strRef>
              <c:f>'Bubble Chart'!$AS$31</c:f>
              <c:strCache>
                <c:ptCount val="1"/>
                <c:pt idx="0">
                  <c:v>ALDI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'Bubble Chart'!$AV$31</c:f>
              <c:numCache>
                <c:formatCode>#,##0.0</c:formatCode>
                <c:ptCount val="1"/>
                <c:pt idx="0">
                  <c:v>10.1</c:v>
                </c:pt>
              </c:numCache>
            </c:numRef>
          </c:xVal>
          <c:yVal>
            <c:numRef>
              <c:f>'Bubble Chart'!$AW$31</c:f>
              <c:numCache>
                <c:formatCode>General</c:formatCode>
                <c:ptCount val="1"/>
                <c:pt idx="0">
                  <c:v>11.7</c:v>
                </c:pt>
              </c:numCache>
            </c:numRef>
          </c:yVal>
          <c:bubbleSize>
            <c:numRef>
              <c:f>'Bubble Chart'!$AV$31</c:f>
              <c:numCache>
                <c:formatCode>#,##0.0</c:formatCode>
                <c:ptCount val="1"/>
                <c:pt idx="0">
                  <c:v>10.1</c:v>
                </c:pt>
              </c:numCache>
            </c:numRef>
          </c:bubbleSize>
          <c:bubble3D val="1"/>
        </c:ser>
        <c:ser>
          <c:idx val="9"/>
          <c:order val="9"/>
          <c:tx>
            <c:strRef>
              <c:f>'Bubble Chart'!$AS$32</c:f>
              <c:strCache>
                <c:ptCount val="1"/>
                <c:pt idx="0">
                  <c:v>LIDL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'Bubble Chart'!$AV$32</c:f>
              <c:numCache>
                <c:formatCode>#,##0.0</c:formatCode>
                <c:ptCount val="1"/>
                <c:pt idx="0">
                  <c:v>5.9</c:v>
                </c:pt>
              </c:numCache>
            </c:numRef>
          </c:xVal>
          <c:yVal>
            <c:numRef>
              <c:f>'Bubble Chart'!$AW$32</c:f>
              <c:numCache>
                <c:formatCode>General</c:formatCode>
                <c:ptCount val="1"/>
                <c:pt idx="0">
                  <c:v>1.6</c:v>
                </c:pt>
              </c:numCache>
            </c:numRef>
          </c:yVal>
          <c:bubbleSize>
            <c:numRef>
              <c:f>'Bubble Chart'!$AV$32</c:f>
              <c:numCache>
                <c:formatCode>#,##0.0</c:formatCode>
                <c:ptCount val="1"/>
                <c:pt idx="0">
                  <c:v>5.9</c:v>
                </c:pt>
              </c:numCache>
            </c:numRef>
          </c:bubbleSize>
          <c:bubble3D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70731264"/>
        <c:axId val="70733184"/>
      </c:bubbleChart>
      <c:valAx>
        <c:axId val="70731264"/>
        <c:scaling>
          <c:orientation val="minMax"/>
          <c:max val="35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strRef>
              <c:f>'Bubble Chart'!$AR$42</c:f>
              <c:strCache>
                <c:ptCount val="1"/>
                <c:pt idx="0">
                  <c:v>Value Share of TOTAL GROCERS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200" b="1"/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33184"/>
        <c:crosses val="autoZero"/>
        <c:crossBetween val="midCat"/>
        <c:majorUnit val="5"/>
        <c:minorUnit val="1"/>
      </c:valAx>
      <c:valAx>
        <c:axId val="7073318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1"/>
                  <a:t>Market Growth %   </a:t>
                </a:r>
              </a:p>
            </c:rich>
          </c:tx>
          <c:layout/>
          <c:overlay val="0"/>
        </c:title>
        <c:numFmt formatCode="0&quot;%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31264"/>
        <c:crosses val="autoZero"/>
        <c:crossBetween val="midCat"/>
        <c:majorUnit val="10"/>
        <c:minorUnit val="1"/>
      </c:valAx>
      <c:spPr>
        <a:gradFill rotWithShape="0">
          <a:gsLst>
            <a:gs pos="0">
              <a:srgbClr val="FFFFFF"/>
            </a:gs>
            <a:gs pos="100000">
              <a:srgbClr val="F4F4F4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192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295275</xdr:rowOff>
    </xdr:from>
    <xdr:to>
      <xdr:col>13</xdr:col>
      <xdr:colOff>352425</xdr:colOff>
      <xdr:row>3</xdr:row>
      <xdr:rowOff>19050</xdr:rowOff>
    </xdr:to>
    <xdr:sp macro="" textlink="">
      <xdr:nvSpPr>
        <xdr:cNvPr id="1061" name="Line 15"/>
        <xdr:cNvSpPr>
          <a:spLocks noChangeShapeType="1"/>
        </xdr:cNvSpPr>
      </xdr:nvSpPr>
      <xdr:spPr bwMode="auto">
        <a:xfrm>
          <a:off x="0" y="676275"/>
          <a:ext cx="8277225" cy="19050"/>
        </a:xfrm>
        <a:prstGeom prst="line">
          <a:avLst/>
        </a:prstGeom>
        <a:noFill/>
        <a:ln w="28575">
          <a:solidFill>
            <a:srgbClr val="70727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447674</xdr:colOff>
      <xdr:row>1</xdr:row>
      <xdr:rowOff>76199</xdr:rowOff>
    </xdr:from>
    <xdr:to>
      <xdr:col>15</xdr:col>
      <xdr:colOff>438034</xdr:colOff>
      <xdr:row>3</xdr:row>
      <xdr:rowOff>76742</xdr:rowOff>
    </xdr:to>
    <xdr:pic>
      <xdr:nvPicPr>
        <xdr:cNvPr id="106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4" y="266699"/>
          <a:ext cx="1209560" cy="486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10</xdr:col>
      <xdr:colOff>0</xdr:colOff>
      <xdr:row>16</xdr:row>
      <xdr:rowOff>38100</xdr:rowOff>
    </xdr:from>
    <xdr:to>
      <xdr:col>15</xdr:col>
      <xdr:colOff>9525</xdr:colOff>
      <xdr:row>31</xdr:row>
      <xdr:rowOff>114300</xdr:rowOff>
    </xdr:to>
    <xdr:pic>
      <xdr:nvPicPr>
        <xdr:cNvPr id="106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28925"/>
          <a:ext cx="305752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0</xdr:colOff>
      <xdr:row>35</xdr:row>
      <xdr:rowOff>85725</xdr:rowOff>
    </xdr:from>
    <xdr:to>
      <xdr:col>15</xdr:col>
      <xdr:colOff>323850</xdr:colOff>
      <xdr:row>41</xdr:row>
      <xdr:rowOff>9525</xdr:rowOff>
    </xdr:to>
    <xdr:grpSp>
      <xdr:nvGrpSpPr>
        <xdr:cNvPr id="1064" name="Group 22"/>
        <xdr:cNvGrpSpPr>
          <a:grpSpLocks/>
        </xdr:cNvGrpSpPr>
      </xdr:nvGrpSpPr>
      <xdr:grpSpPr bwMode="auto">
        <a:xfrm>
          <a:off x="0" y="5648325"/>
          <a:ext cx="9467850" cy="676275"/>
          <a:chOff x="0" y="601"/>
          <a:chExt cx="974" cy="71"/>
        </a:xfrm>
      </xdr:grpSpPr>
      <xdr:sp macro="" textlink="">
        <xdr:nvSpPr>
          <xdr:cNvPr id="1065" name="Rectangle 23"/>
          <xdr:cNvSpPr>
            <a:spLocks noChangeArrowheads="1"/>
          </xdr:cNvSpPr>
        </xdr:nvSpPr>
        <xdr:spPr bwMode="auto">
          <a:xfrm>
            <a:off x="0" y="601"/>
            <a:ext cx="974" cy="71"/>
          </a:xfrm>
          <a:prstGeom prst="rect">
            <a:avLst/>
          </a:prstGeom>
          <a:solidFill>
            <a:srgbClr val="0082D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066" name="Group 6"/>
          <xdr:cNvGrpSpPr>
            <a:grpSpLocks/>
          </xdr:cNvGrpSpPr>
        </xdr:nvGrpSpPr>
        <xdr:grpSpPr bwMode="auto">
          <a:xfrm flipH="1">
            <a:off x="0" y="618"/>
            <a:ext cx="954" cy="5"/>
            <a:chOff x="112" y="3944"/>
            <a:chExt cx="5648" cy="0"/>
          </a:xfrm>
        </xdr:grpSpPr>
        <xdr:sp macro="" textlink="">
          <xdr:nvSpPr>
            <xdr:cNvPr id="1068" name="Line 5"/>
            <xdr:cNvSpPr>
              <a:spLocks noChangeShapeType="1"/>
            </xdr:cNvSpPr>
          </xdr:nvSpPr>
          <xdr:spPr bwMode="auto">
            <a:xfrm>
              <a:off x="1416" y="3944"/>
              <a:ext cx="4344" cy="0"/>
            </a:xfrm>
            <a:prstGeom prst="line">
              <a:avLst/>
            </a:prstGeom>
            <a:noFill/>
            <a:ln w="9525">
              <a:solidFill>
                <a:srgbClr val="FFFF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9" name="Line 6"/>
            <xdr:cNvSpPr>
              <a:spLocks noChangeShapeType="1"/>
            </xdr:cNvSpPr>
          </xdr:nvSpPr>
          <xdr:spPr bwMode="auto">
            <a:xfrm>
              <a:off x="112" y="3944"/>
              <a:ext cx="1240" cy="0"/>
            </a:xfrm>
            <a:prstGeom prst="line">
              <a:avLst/>
            </a:prstGeom>
            <a:noFill/>
            <a:ln w="117475" cap="rnd">
              <a:solidFill>
                <a:srgbClr val="FFFFFF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26" name="Text Box 7"/>
          <xdr:cNvSpPr txBox="1">
            <a:spLocks noChangeArrowheads="1"/>
          </xdr:cNvSpPr>
        </xdr:nvSpPr>
        <xdr:spPr bwMode="auto">
          <a:xfrm>
            <a:off x="745" y="633"/>
            <a:ext cx="226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en-GB" sz="800" b="0" i="0" strike="noStrike">
                <a:solidFill>
                  <a:srgbClr val="FFFFFF"/>
                </a:solidFill>
                <a:latin typeface="Arial"/>
                <a:cs typeface="Arial"/>
              </a:rPr>
              <a:t>Confidential &amp; Proprietary</a:t>
            </a:r>
          </a:p>
          <a:p>
            <a:pPr algn="r" rtl="1">
              <a:defRPr sz="1000"/>
            </a:pPr>
            <a:r>
              <a:rPr lang="en-GB" sz="800" b="0" i="0" strike="noStrike">
                <a:solidFill>
                  <a:srgbClr val="FFFFFF"/>
                </a:solidFill>
                <a:latin typeface="Arial"/>
                <a:cs typeface="Arial"/>
              </a:rPr>
              <a:t>Copyright © 2020 The Nielsen Company</a:t>
            </a:r>
          </a:p>
          <a:p>
            <a:pPr algn="r" rtl="1">
              <a:lnSpc>
                <a:spcPts val="800"/>
              </a:lnSpc>
              <a:defRPr sz="1000"/>
            </a:pPr>
            <a:endParaRPr lang="en-GB" sz="800" b="0" i="0" strike="noStrike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9525</xdr:rowOff>
        </xdr:from>
        <xdr:to>
          <xdr:col>4</xdr:col>
          <xdr:colOff>752475</xdr:colOff>
          <xdr:row>9</xdr:row>
          <xdr:rowOff>57150</xdr:rowOff>
        </xdr:to>
        <xdr:sp macro="" textlink="">
          <xdr:nvSpPr>
            <xdr:cNvPr id="4097" name="ComboBox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9525</xdr:rowOff>
        </xdr:from>
        <xdr:to>
          <xdr:col>13</xdr:col>
          <xdr:colOff>114300</xdr:colOff>
          <xdr:row>9</xdr:row>
          <xdr:rowOff>76200</xdr:rowOff>
        </xdr:to>
        <xdr:sp macro="" textlink="">
          <xdr:nvSpPr>
            <xdr:cNvPr id="4098" name="ComboBox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266700</xdr:colOff>
      <xdr:row>16</xdr:row>
      <xdr:rowOff>0</xdr:rowOff>
    </xdr:from>
    <xdr:to>
      <xdr:col>10</xdr:col>
      <xdr:colOff>457200</xdr:colOff>
      <xdr:row>34</xdr:row>
      <xdr:rowOff>95250</xdr:rowOff>
    </xdr:to>
    <xdr:graphicFrame macro="">
      <xdr:nvGraphicFramePr>
        <xdr:cNvPr id="41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114300</xdr:colOff>
      <xdr:row>16</xdr:row>
      <xdr:rowOff>9525</xdr:rowOff>
    </xdr:from>
    <xdr:to>
      <xdr:col>20</xdr:col>
      <xdr:colOff>9525</xdr:colOff>
      <xdr:row>33</xdr:row>
      <xdr:rowOff>180975</xdr:rowOff>
    </xdr:to>
    <xdr:graphicFrame macro="">
      <xdr:nvGraphicFramePr>
        <xdr:cNvPr id="412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3</xdr:row>
      <xdr:rowOff>142874</xdr:rowOff>
    </xdr:from>
    <xdr:to>
      <xdr:col>9</xdr:col>
      <xdr:colOff>95249</xdr:colOff>
      <xdr:row>5</xdr:row>
      <xdr:rowOff>123825</xdr:rowOff>
    </xdr:to>
    <xdr:sp macro="" textlink="">
      <xdr:nvSpPr>
        <xdr:cNvPr id="6" name="Text Box 7" descr="Recycled paper"/>
        <xdr:cNvSpPr txBox="1">
          <a:spLocks noChangeArrowheads="1"/>
        </xdr:cNvSpPr>
      </xdr:nvSpPr>
      <xdr:spPr bwMode="auto">
        <a:xfrm>
          <a:off x="57149" y="714374"/>
          <a:ext cx="5524500" cy="361951"/>
        </a:xfrm>
        <a:prstGeom prst="rect">
          <a:avLst/>
        </a:prstGeom>
        <a:noFill/>
        <a:ln w="3175">
          <a:noFill/>
          <a:miter lim="800000"/>
          <a:headEnd/>
          <a:tailEnd/>
        </a:ln>
        <a:effectLst/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1500" b="0" i="0" u="none" strike="noStrike" baseline="0">
              <a:solidFill>
                <a:srgbClr val="009DD9"/>
              </a:solidFill>
              <a:latin typeface="Trebuchet MS"/>
            </a:rPr>
            <a:t>How are major retailers performing?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17</xdr:col>
      <xdr:colOff>276225</xdr:colOff>
      <xdr:row>3</xdr:row>
      <xdr:rowOff>66675</xdr:rowOff>
    </xdr:to>
    <xdr:sp macro="" textlink="">
      <xdr:nvSpPr>
        <xdr:cNvPr id="4126" name="Line 15"/>
        <xdr:cNvSpPr>
          <a:spLocks noChangeShapeType="1"/>
        </xdr:cNvSpPr>
      </xdr:nvSpPr>
      <xdr:spPr bwMode="auto">
        <a:xfrm>
          <a:off x="0" y="561975"/>
          <a:ext cx="7600950" cy="0"/>
        </a:xfrm>
        <a:prstGeom prst="line">
          <a:avLst/>
        </a:prstGeom>
        <a:noFill/>
        <a:ln w="28575">
          <a:solidFill>
            <a:srgbClr val="70727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266700</xdr:colOff>
      <xdr:row>0</xdr:row>
      <xdr:rowOff>142875</xdr:rowOff>
    </xdr:from>
    <xdr:to>
      <xdr:col>20</xdr:col>
      <xdr:colOff>257175</xdr:colOff>
      <xdr:row>3</xdr:row>
      <xdr:rowOff>142875</xdr:rowOff>
    </xdr:to>
    <xdr:pic>
      <xdr:nvPicPr>
        <xdr:cNvPr id="412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142875"/>
          <a:ext cx="15716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17</xdr:col>
      <xdr:colOff>276225</xdr:colOff>
      <xdr:row>43</xdr:row>
      <xdr:rowOff>0</xdr:rowOff>
    </xdr:to>
    <xdr:sp macro="" textlink="">
      <xdr:nvSpPr>
        <xdr:cNvPr id="4128" name="Line 15"/>
        <xdr:cNvSpPr>
          <a:spLocks noChangeShapeType="1"/>
        </xdr:cNvSpPr>
      </xdr:nvSpPr>
      <xdr:spPr bwMode="auto">
        <a:xfrm>
          <a:off x="0" y="7896225"/>
          <a:ext cx="7600950" cy="0"/>
        </a:xfrm>
        <a:prstGeom prst="line">
          <a:avLst/>
        </a:prstGeom>
        <a:noFill/>
        <a:ln w="28575">
          <a:solidFill>
            <a:srgbClr val="70727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28575</xdr:rowOff>
        </xdr:from>
        <xdr:to>
          <xdr:col>4</xdr:col>
          <xdr:colOff>733425</xdr:colOff>
          <xdr:row>9</xdr:row>
          <xdr:rowOff>76200</xdr:rowOff>
        </xdr:to>
        <xdr:sp macro="" textlink="">
          <xdr:nvSpPr>
            <xdr:cNvPr id="33793" name="ComboBox1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8</xdr:row>
          <xdr:rowOff>28575</xdr:rowOff>
        </xdr:from>
        <xdr:to>
          <xdr:col>13</xdr:col>
          <xdr:colOff>95250</xdr:colOff>
          <xdr:row>9</xdr:row>
          <xdr:rowOff>76200</xdr:rowOff>
        </xdr:to>
        <xdr:sp macro="" textlink="">
          <xdr:nvSpPr>
            <xdr:cNvPr id="33794" name="ComboBox2" hidden="1">
              <a:extLst>
                <a:ext uri="{63B3BB69-23CF-44E3-9099-C40C66FF867C}">
                  <a14:compatExt spid="_x0000_s33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57149</xdr:colOff>
      <xdr:row>3</xdr:row>
      <xdr:rowOff>142874</xdr:rowOff>
    </xdr:from>
    <xdr:to>
      <xdr:col>9</xdr:col>
      <xdr:colOff>95249</xdr:colOff>
      <xdr:row>5</xdr:row>
      <xdr:rowOff>123825</xdr:rowOff>
    </xdr:to>
    <xdr:sp macro="" textlink="">
      <xdr:nvSpPr>
        <xdr:cNvPr id="6" name="Text Box 7" descr="Recycled paper"/>
        <xdr:cNvSpPr txBox="1">
          <a:spLocks noChangeArrowheads="1"/>
        </xdr:cNvSpPr>
      </xdr:nvSpPr>
      <xdr:spPr bwMode="auto">
        <a:xfrm>
          <a:off x="57149" y="638174"/>
          <a:ext cx="3810000" cy="352426"/>
        </a:xfrm>
        <a:prstGeom prst="rect">
          <a:avLst/>
        </a:prstGeom>
        <a:noFill/>
        <a:ln w="3175">
          <a:noFill/>
          <a:miter lim="800000"/>
          <a:headEnd/>
          <a:tailEnd/>
        </a:ln>
        <a:effectLst/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1500" b="0" i="0" u="none" strike="noStrike" baseline="0">
              <a:solidFill>
                <a:srgbClr val="009DD9"/>
              </a:solidFill>
              <a:latin typeface="Trebuchet MS"/>
            </a:rPr>
            <a:t>How are major retailers performing?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17</xdr:col>
      <xdr:colOff>276225</xdr:colOff>
      <xdr:row>3</xdr:row>
      <xdr:rowOff>66675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0" y="561975"/>
          <a:ext cx="7600950" cy="0"/>
        </a:xfrm>
        <a:prstGeom prst="line">
          <a:avLst/>
        </a:prstGeom>
        <a:noFill/>
        <a:ln w="28575">
          <a:solidFill>
            <a:srgbClr val="70727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44</xdr:row>
      <xdr:rowOff>0</xdr:rowOff>
    </xdr:from>
    <xdr:to>
      <xdr:col>17</xdr:col>
      <xdr:colOff>276225</xdr:colOff>
      <xdr:row>44</xdr:row>
      <xdr:rowOff>0</xdr:rowOff>
    </xdr:to>
    <xdr:sp macro="" textlink="">
      <xdr:nvSpPr>
        <xdr:cNvPr id="9" name="Line 15"/>
        <xdr:cNvSpPr>
          <a:spLocks noChangeShapeType="1"/>
        </xdr:cNvSpPr>
      </xdr:nvSpPr>
      <xdr:spPr bwMode="auto">
        <a:xfrm>
          <a:off x="0" y="7896225"/>
          <a:ext cx="7600950" cy="0"/>
        </a:xfrm>
        <a:prstGeom prst="line">
          <a:avLst/>
        </a:prstGeom>
        <a:noFill/>
        <a:ln w="28575">
          <a:solidFill>
            <a:srgbClr val="70727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180975</xdr:colOff>
      <xdr:row>6</xdr:row>
      <xdr:rowOff>142875</xdr:rowOff>
    </xdr:from>
    <xdr:to>
      <xdr:col>16</xdr:col>
      <xdr:colOff>381000</xdr:colOff>
      <xdr:row>8</xdr:row>
      <xdr:rowOff>0</xdr:rowOff>
    </xdr:to>
    <xdr:sp macro="" textlink="">
      <xdr:nvSpPr>
        <xdr:cNvPr id="12" name="tbx%Change"/>
        <xdr:cNvSpPr txBox="1">
          <a:spLocks noChangeArrowheads="1"/>
        </xdr:cNvSpPr>
      </xdr:nvSpPr>
      <xdr:spPr bwMode="auto">
        <a:xfrm>
          <a:off x="5848350" y="1247775"/>
          <a:ext cx="14001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2004" rIns="0" bIns="0" anchor="ctr" upright="1"/>
        <a:lstStyle/>
        <a:p>
          <a:pPr algn="ctr" rtl="0">
            <a:defRPr sz="1000"/>
          </a:pPr>
          <a:r>
            <a:rPr lang="en-GB" sz="1100" b="0" i="0" strike="noStrike">
              <a:solidFill>
                <a:sysClr val="windowText" lastClr="000000"/>
              </a:solidFill>
              <a:latin typeface="+mn-lt"/>
            </a:rPr>
            <a:t>% Change vs Yr Ago</a:t>
          </a: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22</xdr:col>
      <xdr:colOff>95249</xdr:colOff>
      <xdr:row>38</xdr:row>
      <xdr:rowOff>104775</xdr:rowOff>
    </xdr:to>
    <xdr:graphicFrame macro="">
      <xdr:nvGraphicFramePr>
        <xdr:cNvPr id="13" name="Chart 12" title="Value Share of Total Grocer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304800</xdr:colOff>
      <xdr:row>0</xdr:row>
      <xdr:rowOff>133350</xdr:rowOff>
    </xdr:from>
    <xdr:to>
      <xdr:col>20</xdr:col>
      <xdr:colOff>295275</xdr:colOff>
      <xdr:row>3</xdr:row>
      <xdr:rowOff>133350</xdr:rowOff>
    </xdr:to>
    <xdr:pic>
      <xdr:nvPicPr>
        <xdr:cNvPr id="1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133350"/>
          <a:ext cx="15716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10</xdr:col>
      <xdr:colOff>857250</xdr:colOff>
      <xdr:row>4</xdr:row>
      <xdr:rowOff>0</xdr:rowOff>
    </xdr:to>
    <xdr:sp macro="" textlink="">
      <xdr:nvSpPr>
        <xdr:cNvPr id="2083" name="Line 32"/>
        <xdr:cNvSpPr>
          <a:spLocks noChangeShapeType="1"/>
        </xdr:cNvSpPr>
      </xdr:nvSpPr>
      <xdr:spPr bwMode="auto">
        <a:xfrm>
          <a:off x="0" y="866775"/>
          <a:ext cx="8001000" cy="0"/>
        </a:xfrm>
        <a:prstGeom prst="line">
          <a:avLst/>
        </a:prstGeom>
        <a:noFill/>
        <a:ln w="28575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942975</xdr:colOff>
      <xdr:row>1</xdr:row>
      <xdr:rowOff>142875</xdr:rowOff>
    </xdr:from>
    <xdr:to>
      <xdr:col>12</xdr:col>
      <xdr:colOff>504825</xdr:colOff>
      <xdr:row>4</xdr:row>
      <xdr:rowOff>85725</xdr:rowOff>
    </xdr:to>
    <xdr:pic>
      <xdr:nvPicPr>
        <xdr:cNvPr id="208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333375"/>
          <a:ext cx="1219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18</xdr:row>
      <xdr:rowOff>76200</xdr:rowOff>
    </xdr:from>
    <xdr:to>
      <xdr:col>9</xdr:col>
      <xdr:colOff>0</xdr:colOff>
      <xdr:row>19</xdr:row>
      <xdr:rowOff>28575</xdr:rowOff>
    </xdr:to>
    <xdr:sp macro="" textlink="">
      <xdr:nvSpPr>
        <xdr:cNvPr id="2085" name="Line 26"/>
        <xdr:cNvSpPr>
          <a:spLocks noChangeShapeType="1"/>
        </xdr:cNvSpPr>
      </xdr:nvSpPr>
      <xdr:spPr bwMode="auto">
        <a:xfrm flipH="1">
          <a:off x="6686550" y="3800475"/>
          <a:ext cx="0" cy="152400"/>
        </a:xfrm>
        <a:prstGeom prst="line">
          <a:avLst/>
        </a:prstGeom>
        <a:noFill/>
        <a:ln w="9525">
          <a:solidFill>
            <a:srgbClr val="333399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85725</xdr:rowOff>
    </xdr:from>
    <xdr:to>
      <xdr:col>3</xdr:col>
      <xdr:colOff>0</xdr:colOff>
      <xdr:row>19</xdr:row>
      <xdr:rowOff>38100</xdr:rowOff>
    </xdr:to>
    <xdr:sp macro="" textlink="">
      <xdr:nvSpPr>
        <xdr:cNvPr id="2086" name="Line 26"/>
        <xdr:cNvSpPr>
          <a:spLocks noChangeShapeType="1"/>
        </xdr:cNvSpPr>
      </xdr:nvSpPr>
      <xdr:spPr bwMode="auto">
        <a:xfrm flipH="1">
          <a:off x="2219325" y="3810000"/>
          <a:ext cx="0" cy="152400"/>
        </a:xfrm>
        <a:prstGeom prst="line">
          <a:avLst/>
        </a:prstGeom>
        <a:noFill/>
        <a:ln w="9525">
          <a:solidFill>
            <a:srgbClr val="333399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85725</xdr:rowOff>
    </xdr:from>
    <xdr:to>
      <xdr:col>6</xdr:col>
      <xdr:colOff>0</xdr:colOff>
      <xdr:row>25</xdr:row>
      <xdr:rowOff>38100</xdr:rowOff>
    </xdr:to>
    <xdr:sp macro="" textlink="">
      <xdr:nvSpPr>
        <xdr:cNvPr id="2087" name="Line 26"/>
        <xdr:cNvSpPr>
          <a:spLocks noChangeShapeType="1"/>
        </xdr:cNvSpPr>
      </xdr:nvSpPr>
      <xdr:spPr bwMode="auto">
        <a:xfrm flipH="1">
          <a:off x="4467225" y="5095875"/>
          <a:ext cx="0" cy="152400"/>
        </a:xfrm>
        <a:prstGeom prst="line">
          <a:avLst/>
        </a:prstGeom>
        <a:noFill/>
        <a:ln w="9525">
          <a:solidFill>
            <a:srgbClr val="333399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24</xdr:row>
      <xdr:rowOff>66675</xdr:rowOff>
    </xdr:from>
    <xdr:to>
      <xdr:col>12</xdr:col>
      <xdr:colOff>0</xdr:colOff>
      <xdr:row>25</xdr:row>
      <xdr:rowOff>19050</xdr:rowOff>
    </xdr:to>
    <xdr:sp macro="" textlink="">
      <xdr:nvSpPr>
        <xdr:cNvPr id="2088" name="Line 26"/>
        <xdr:cNvSpPr>
          <a:spLocks noChangeShapeType="1"/>
        </xdr:cNvSpPr>
      </xdr:nvSpPr>
      <xdr:spPr bwMode="auto">
        <a:xfrm flipH="1">
          <a:off x="8801100" y="5076825"/>
          <a:ext cx="0" cy="152400"/>
        </a:xfrm>
        <a:prstGeom prst="line">
          <a:avLst/>
        </a:prstGeom>
        <a:noFill/>
        <a:ln w="9525">
          <a:solidFill>
            <a:srgbClr val="333399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8</xdr:row>
          <xdr:rowOff>9525</xdr:rowOff>
        </xdr:from>
        <xdr:to>
          <xdr:col>1</xdr:col>
          <xdr:colOff>1219200</xdr:colOff>
          <xdr:row>9</xdr:row>
          <xdr:rowOff>57150</xdr:rowOff>
        </xdr:to>
        <xdr:sp macro="" textlink="">
          <xdr:nvSpPr>
            <xdr:cNvPr id="2056" name="ComboBox1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8</xdr:row>
          <xdr:rowOff>9525</xdr:rowOff>
        </xdr:from>
        <xdr:to>
          <xdr:col>6</xdr:col>
          <xdr:colOff>76200</xdr:colOff>
          <xdr:row>9</xdr:row>
          <xdr:rowOff>57150</xdr:rowOff>
        </xdr:to>
        <xdr:sp macro="" textlink="">
          <xdr:nvSpPr>
            <xdr:cNvPr id="2057" name="ComboBox2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8</xdr:row>
          <xdr:rowOff>19050</xdr:rowOff>
        </xdr:from>
        <xdr:to>
          <xdr:col>10</xdr:col>
          <xdr:colOff>95250</xdr:colOff>
          <xdr:row>9</xdr:row>
          <xdr:rowOff>66675</xdr:rowOff>
        </xdr:to>
        <xdr:sp macro="" textlink="">
          <xdr:nvSpPr>
            <xdr:cNvPr id="2058" name="ComboBox3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eera\Total%20Till\13475%20Spend%20Report\Copy%20of%20Total%20Till%20Spend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EEWA01\Local%20Settings\Temporary%20Internet%20Files\OLK16\Macro%20e%20Programmi\Components\Promotions%20Report%20Kit%20v1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518211\Application%20Data\Microsoft\Excel\Total%20Till%20Spend%20KPI%20Report%2022.06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Retailer Overview"/>
      <sheetName val="FMCG"/>
      <sheetName val="Non_FMCG"/>
      <sheetName val="FMCG + Non FMCG"/>
      <sheetName val="Data 1"/>
      <sheetName val="Data"/>
    </sheetNames>
    <sheetDataSet>
      <sheetData sheetId="0"/>
      <sheetData sheetId="1"/>
      <sheetData sheetId="2"/>
      <sheetData sheetId="3"/>
      <sheetData sheetId="4">
        <row r="2">
          <cell r="A2" t="str">
            <v>TOTAL GROCERS</v>
          </cell>
        </row>
      </sheetData>
      <sheetData sheetId="5"/>
      <sheetData sheetId="6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2">
          <cell r="F2" t="str">
            <v>Share</v>
          </cell>
          <cell r="G2" t="str">
            <v>%Chg</v>
          </cell>
        </row>
        <row r="3">
          <cell r="A3" t="str">
            <v>52 WeeksShare of TOTAL GROCERSTOTAL GROCERS</v>
          </cell>
          <cell r="B3" t="str">
            <v>52 Weeks</v>
          </cell>
          <cell r="C3" t="str">
            <v xml:space="preserve">Share of </v>
          </cell>
          <cell r="D3" t="str">
            <v>TOTAL GROCERS</v>
          </cell>
          <cell r="E3" t="str">
            <v>TOTAL GROCERS</v>
          </cell>
          <cell r="G3">
            <v>3.8706393569312665</v>
          </cell>
        </row>
        <row r="4">
          <cell r="A4" t="str">
            <v>52 WeeksShare of TOTAL GROCERSTOTAL TESCO</v>
          </cell>
          <cell r="B4" t="str">
            <v>52 Weeks</v>
          </cell>
          <cell r="C4" t="str">
            <v xml:space="preserve">Share of </v>
          </cell>
          <cell r="D4" t="str">
            <v>TOTAL GROCERS</v>
          </cell>
          <cell r="E4" t="str">
            <v>TOTAL TESCO</v>
          </cell>
          <cell r="F4">
            <v>29.451710193586873</v>
          </cell>
          <cell r="G4">
            <v>2.4482965578165805</v>
          </cell>
        </row>
        <row r="5">
          <cell r="A5" t="str">
            <v>52 WeeksShare of TOTAL GROCERSTOTAL SAINSBURY</v>
          </cell>
          <cell r="B5" t="str">
            <v>52 Weeks</v>
          </cell>
          <cell r="C5" t="str">
            <v xml:space="preserve">Share of </v>
          </cell>
          <cell r="D5" t="str">
            <v>TOTAL GROCERS</v>
          </cell>
          <cell r="E5" t="str">
            <v>TOTAL SAINSBURY</v>
          </cell>
          <cell r="F5">
            <v>16.675738627208801</v>
          </cell>
          <cell r="G5">
            <v>5.121145569578113</v>
          </cell>
        </row>
        <row r="6">
          <cell r="A6" t="str">
            <v>52 WeeksShare of TOTAL GROCERSASDA</v>
          </cell>
          <cell r="B6" t="str">
            <v>52 Weeks</v>
          </cell>
          <cell r="C6" t="str">
            <v xml:space="preserve">Share of </v>
          </cell>
          <cell r="D6" t="str">
            <v>TOTAL GROCERS</v>
          </cell>
          <cell r="E6" t="str">
            <v>ASDA</v>
          </cell>
          <cell r="F6">
            <v>17.199827872039037</v>
          </cell>
          <cell r="G6">
            <v>2.5001366693708449</v>
          </cell>
        </row>
        <row r="7">
          <cell r="A7" t="str">
            <v>52 WeeksShare of TOTAL GROCERSMORRISONS</v>
          </cell>
          <cell r="B7" t="str">
            <v>52 Weeks</v>
          </cell>
          <cell r="C7" t="str">
            <v xml:space="preserve">Share of </v>
          </cell>
          <cell r="D7" t="str">
            <v>TOTAL GROCERS</v>
          </cell>
          <cell r="E7" t="str">
            <v>MORRISONS</v>
          </cell>
          <cell r="F7">
            <v>11.225271233117628</v>
          </cell>
          <cell r="G7">
            <v>1.9991521422495342</v>
          </cell>
        </row>
        <row r="8">
          <cell r="A8" t="str">
            <v>52 WeeksShare of TOTAL GROCERSWAITROSE</v>
          </cell>
          <cell r="B8" t="str">
            <v>52 Weeks</v>
          </cell>
          <cell r="C8" t="str">
            <v xml:space="preserve">Share of </v>
          </cell>
          <cell r="D8" t="str">
            <v>TOTAL GROCERS</v>
          </cell>
          <cell r="E8" t="str">
            <v>WAITROSE</v>
          </cell>
          <cell r="F8">
            <v>4.460143697072664</v>
          </cell>
          <cell r="G8">
            <v>10.129617499742984</v>
          </cell>
        </row>
        <row r="9">
          <cell r="A9" t="str">
            <v>52 WeeksShare of TOTAL GROCERSTOTAL COOP AND SOMERFIELD</v>
          </cell>
          <cell r="B9" t="str">
            <v>52 Weeks</v>
          </cell>
          <cell r="C9" t="str">
            <v xml:space="preserve">Share of </v>
          </cell>
          <cell r="D9" t="str">
            <v>TOTAL GROCERS</v>
          </cell>
          <cell r="E9" t="str">
            <v>TOTAL COOP AND SOMERFIELD</v>
          </cell>
          <cell r="F9">
            <v>5.5962667473855001</v>
          </cell>
          <cell r="G9">
            <v>1.2883153096366609</v>
          </cell>
        </row>
        <row r="10">
          <cell r="A10" t="str">
            <v>52 WeeksShare of TOTAL GROCERSICELAND</v>
          </cell>
          <cell r="B10" t="str">
            <v>52 Weeks</v>
          </cell>
          <cell r="C10" t="str">
            <v xml:space="preserve">Share of </v>
          </cell>
          <cell r="D10" t="str">
            <v>TOTAL GROCERS</v>
          </cell>
          <cell r="E10" t="str">
            <v>ICELAND</v>
          </cell>
          <cell r="F10">
            <v>1.9942011971204401</v>
          </cell>
          <cell r="G10">
            <v>6.1652510868479071</v>
          </cell>
        </row>
        <row r="11">
          <cell r="A11" t="str">
            <v>52 WeeksShare of TOTAL GROCERSMARKS AND SPENCERS</v>
          </cell>
          <cell r="B11" t="str">
            <v>52 Weeks</v>
          </cell>
          <cell r="C11" t="str">
            <v xml:space="preserve">Share of </v>
          </cell>
          <cell r="D11" t="str">
            <v>TOTAL GROCERS</v>
          </cell>
          <cell r="E11" t="str">
            <v>MARKS AND SPENCERS</v>
          </cell>
          <cell r="F11">
            <v>3.2660103067983788</v>
          </cell>
          <cell r="G11">
            <v>-2.4453763213674033</v>
          </cell>
        </row>
        <row r="12">
          <cell r="A12" t="str">
            <v>52 WeeksShare of TOTAL GROCERSALDI</v>
          </cell>
          <cell r="B12" t="str">
            <v>52 Weeks</v>
          </cell>
          <cell r="C12" t="str">
            <v xml:space="preserve">Share of </v>
          </cell>
          <cell r="D12" t="str">
            <v>TOTAL GROCERS</v>
          </cell>
          <cell r="E12" t="str">
            <v>ALDI</v>
          </cell>
          <cell r="F12">
            <v>4.0393763971087013</v>
          </cell>
          <cell r="G12">
            <v>31.638925441732212</v>
          </cell>
        </row>
        <row r="13">
          <cell r="A13" t="str">
            <v>52 WeeksShare of TOTAL GROCERSLIDL</v>
          </cell>
          <cell r="B13" t="str">
            <v>52 Weeks</v>
          </cell>
          <cell r="C13" t="str">
            <v xml:space="preserve">Share of </v>
          </cell>
          <cell r="D13" t="str">
            <v>TOTAL GROCERS</v>
          </cell>
          <cell r="E13" t="str">
            <v>LIDL</v>
          </cell>
          <cell r="F13">
            <v>3.0597930291056397</v>
          </cell>
          <cell r="G13">
            <v>9.3583834894874087</v>
          </cell>
        </row>
        <row r="14">
          <cell r="A14" t="str">
            <v>52 WeeksShare of TOTAL MULTIPLE GROCERSTOTAL MULTIPLES</v>
          </cell>
          <cell r="B14" t="str">
            <v>52 Weeks</v>
          </cell>
          <cell r="C14" t="str">
            <v xml:space="preserve">Share of </v>
          </cell>
          <cell r="D14" t="str">
            <v>TOTAL MULTIPLE GROCERS</v>
          </cell>
          <cell r="E14" t="str">
            <v>TOTAL MULTIPLES</v>
          </cell>
          <cell r="F14">
            <v>0</v>
          </cell>
          <cell r="G14">
            <v>4.0726284571722706</v>
          </cell>
        </row>
        <row r="15">
          <cell r="A15" t="str">
            <v>52 WeeksShare of TOTAL MULTIPLE GROCERSTOTAL TESCO</v>
          </cell>
          <cell r="B15" t="str">
            <v>52 Weeks</v>
          </cell>
          <cell r="C15" t="str">
            <v xml:space="preserve">Share of </v>
          </cell>
          <cell r="D15" t="str">
            <v>TOTAL MULTIPLE GROCERS</v>
          </cell>
          <cell r="E15" t="str">
            <v>TOTAL TESCO</v>
          </cell>
          <cell r="F15">
            <v>30.547697399226202</v>
          </cell>
          <cell r="G15">
            <v>2.4482965578165805</v>
          </cell>
        </row>
        <row r="16">
          <cell r="A16" t="str">
            <v>52 WeeksShare of TOTAL MULTIPLE GROCERSTOTAL SAINSBURY</v>
          </cell>
          <cell r="B16" t="str">
            <v>52 Weeks</v>
          </cell>
          <cell r="C16" t="str">
            <v xml:space="preserve">Share of </v>
          </cell>
          <cell r="D16" t="str">
            <v>TOTAL MULTIPLE GROCERS</v>
          </cell>
          <cell r="E16" t="str">
            <v>TOTAL SAINSBURY</v>
          </cell>
          <cell r="F16">
            <v>17.296293293130582</v>
          </cell>
          <cell r="G16">
            <v>5.121145569578113</v>
          </cell>
        </row>
        <row r="17">
          <cell r="A17" t="str">
            <v>52 WeeksShare of TOTAL MULTIPLE GROCERSASDA</v>
          </cell>
          <cell r="B17" t="str">
            <v>52 Weeks</v>
          </cell>
          <cell r="C17" t="str">
            <v xml:space="preserve">Share of </v>
          </cell>
          <cell r="D17" t="str">
            <v>TOTAL MULTIPLE GROCERS</v>
          </cell>
          <cell r="E17" t="str">
            <v>ASDA</v>
          </cell>
          <cell r="F17">
            <v>17.839885483737874</v>
          </cell>
          <cell r="G17">
            <v>2.5001366693708449</v>
          </cell>
        </row>
        <row r="18">
          <cell r="A18" t="str">
            <v>52 WeeksShare of TOTAL MULTIPLE GROCERSMORRISONS</v>
          </cell>
          <cell r="B18" t="str">
            <v>52 Weeks</v>
          </cell>
          <cell r="C18" t="str">
            <v xml:space="preserve">Share of </v>
          </cell>
          <cell r="D18" t="str">
            <v>TOTAL MULTIPLE GROCERS</v>
          </cell>
          <cell r="E18" t="str">
            <v>MORRISONS</v>
          </cell>
          <cell r="F18">
            <v>11.642997523728997</v>
          </cell>
          <cell r="G18">
            <v>1.9991521422495342</v>
          </cell>
        </row>
        <row r="19">
          <cell r="A19" t="str">
            <v>52 WeeksShare of TOTAL MULTIPLE GROCERSWAITROSE</v>
          </cell>
          <cell r="B19" t="str">
            <v>52 Weeks</v>
          </cell>
          <cell r="C19" t="str">
            <v xml:space="preserve">Share of </v>
          </cell>
          <cell r="D19" t="str">
            <v>TOTAL MULTIPLE GROCERS</v>
          </cell>
          <cell r="E19" t="str">
            <v>WAITROSE</v>
          </cell>
          <cell r="F19">
            <v>4.6261191326305271</v>
          </cell>
          <cell r="G19">
            <v>10.129617499742984</v>
          </cell>
        </row>
        <row r="20">
          <cell r="A20" t="str">
            <v>52 WeeksShare of TOTAL MULTIPLE GROCERSTOTAL COOP AND SOMERFIELD</v>
          </cell>
          <cell r="B20" t="str">
            <v>52 Weeks</v>
          </cell>
          <cell r="C20" t="str">
            <v xml:space="preserve">Share of </v>
          </cell>
          <cell r="D20" t="str">
            <v>TOTAL MULTIPLE GROCERS</v>
          </cell>
          <cell r="E20" t="str">
            <v>TOTAL COOP AND SOMERFIELD</v>
          </cell>
          <cell r="F20">
            <v>5.804520757565693</v>
          </cell>
          <cell r="G20">
            <v>1.2883153096366609</v>
          </cell>
        </row>
        <row r="21">
          <cell r="A21" t="str">
            <v>52 WeeksShare of TOTAL MULTIPLE GROCERSICELAND</v>
          </cell>
          <cell r="B21" t="str">
            <v>52 Weeks</v>
          </cell>
          <cell r="C21" t="str">
            <v xml:space="preserve">Share of </v>
          </cell>
          <cell r="D21" t="str">
            <v>TOTAL MULTIPLE GROCERS</v>
          </cell>
          <cell r="E21" t="str">
            <v>ICELAND</v>
          </cell>
          <cell r="F21">
            <v>2.068411454628357</v>
          </cell>
          <cell r="G21">
            <v>6.1652510868479071</v>
          </cell>
        </row>
        <row r="22">
          <cell r="A22" t="str">
            <v>52 WeeksShare of TOTAL MULTIPLE GROCERSMARKS AND SPENCERS</v>
          </cell>
          <cell r="B22" t="str">
            <v>52 Weeks</v>
          </cell>
          <cell r="C22" t="str">
            <v xml:space="preserve">Share of </v>
          </cell>
          <cell r="D22" t="str">
            <v>TOTAL MULTIPLE GROCERS</v>
          </cell>
          <cell r="E22" t="str">
            <v>MARKS AND SPENCERS</v>
          </cell>
          <cell r="F22">
            <v>3.3875484275461729</v>
          </cell>
          <cell r="G22">
            <v>-2.4453763213674033</v>
          </cell>
        </row>
        <row r="23">
          <cell r="A23" t="str">
            <v>52 WeeksShare of TOTAL MULTIPLE GROCERSALDI</v>
          </cell>
          <cell r="B23" t="str">
            <v>52 Weeks</v>
          </cell>
          <cell r="C23" t="str">
            <v xml:space="preserve">Share of </v>
          </cell>
          <cell r="D23" t="str">
            <v>TOTAL MULTIPLE GROCERS</v>
          </cell>
          <cell r="E23" t="str">
            <v>ALDI</v>
          </cell>
          <cell r="F23">
            <v>4.1896938089293778</v>
          </cell>
          <cell r="G23">
            <v>31.638925441732212</v>
          </cell>
        </row>
        <row r="24">
          <cell r="A24" t="str">
            <v>52 WeeksShare of TOTAL MULTIPLE GROCERSLIDL</v>
          </cell>
          <cell r="B24" t="str">
            <v>52 Weeks</v>
          </cell>
          <cell r="C24" t="str">
            <v xml:space="preserve">Share of </v>
          </cell>
          <cell r="D24" t="str">
            <v>TOTAL MULTIPLE GROCERS</v>
          </cell>
          <cell r="E24" t="str">
            <v>LIDL</v>
          </cell>
          <cell r="F24">
            <v>3.1736571812978744</v>
          </cell>
          <cell r="G24">
            <v>9.3583834894874087</v>
          </cell>
        </row>
        <row r="25">
          <cell r="A25" t="str">
            <v>12 WeeksShare of TOTAL GROCERSTOTAL GROCERS</v>
          </cell>
          <cell r="B25" t="str">
            <v>12 Weeks</v>
          </cell>
          <cell r="C25" t="str">
            <v xml:space="preserve">Share of </v>
          </cell>
          <cell r="D25" t="str">
            <v>TOTAL GROCERS</v>
          </cell>
          <cell r="E25" t="str">
            <v>TOTAL GROCERS</v>
          </cell>
          <cell r="G25">
            <v>4.804350411887957</v>
          </cell>
        </row>
        <row r="26">
          <cell r="A26" t="str">
            <v>12 WeeksShare of TOTAL GROCERSTOTAL TESCO</v>
          </cell>
          <cell r="B26" t="str">
            <v>12 Weeks</v>
          </cell>
          <cell r="C26" t="str">
            <v xml:space="preserve">Share of </v>
          </cell>
          <cell r="D26" t="str">
            <v>TOTAL GROCERS</v>
          </cell>
          <cell r="E26" t="str">
            <v>TOTAL TESCO</v>
          </cell>
          <cell r="F26">
            <v>29.007753482311927</v>
          </cell>
          <cell r="G26">
            <v>2.5116716802098007</v>
          </cell>
        </row>
        <row r="27">
          <cell r="A27" t="str">
            <v>12 WeeksShare of TOTAL GROCERSTOTAL SAINSBURY</v>
          </cell>
          <cell r="B27" t="str">
            <v>12 Weeks</v>
          </cell>
          <cell r="C27" t="str">
            <v xml:space="preserve">Share of </v>
          </cell>
          <cell r="D27" t="str">
            <v>TOTAL GROCERS</v>
          </cell>
          <cell r="E27" t="str">
            <v>TOTAL SAINSBURY</v>
          </cell>
          <cell r="F27">
            <v>16.235580282613697</v>
          </cell>
          <cell r="G27">
            <v>4.6801901827807839</v>
          </cell>
        </row>
        <row r="28">
          <cell r="A28" t="str">
            <v>12 WeeksShare of TOTAL GROCERSASDA</v>
          </cell>
          <cell r="B28" t="str">
            <v>12 Weeks</v>
          </cell>
          <cell r="C28" t="str">
            <v xml:space="preserve">Share of </v>
          </cell>
          <cell r="D28" t="str">
            <v>TOTAL GROCERS</v>
          </cell>
          <cell r="E28" t="str">
            <v>ASDA</v>
          </cell>
          <cell r="F28">
            <v>16.69166181569533</v>
          </cell>
          <cell r="G28">
            <v>1.5709530978316031</v>
          </cell>
        </row>
        <row r="29">
          <cell r="A29" t="str">
            <v>12 WeeksShare of TOTAL GROCERSMORRISONS</v>
          </cell>
          <cell r="B29" t="str">
            <v>12 Weeks</v>
          </cell>
          <cell r="C29" t="str">
            <v xml:space="preserve">Share of </v>
          </cell>
          <cell r="D29" t="str">
            <v>TOTAL GROCERS</v>
          </cell>
          <cell r="E29" t="str">
            <v>MORRISONS</v>
          </cell>
          <cell r="F29">
            <v>11.135240254341044</v>
          </cell>
          <cell r="G29">
            <v>2.7240788980245823</v>
          </cell>
        </row>
        <row r="30">
          <cell r="A30" t="str">
            <v>12 WeeksShare of TOTAL GROCERSWAITROSE</v>
          </cell>
          <cell r="B30" t="str">
            <v>12 Weeks</v>
          </cell>
          <cell r="C30" t="str">
            <v xml:space="preserve">Share of </v>
          </cell>
          <cell r="D30" t="str">
            <v>TOTAL GROCERS</v>
          </cell>
          <cell r="E30" t="str">
            <v>WAITROSE</v>
          </cell>
          <cell r="F30">
            <v>4.5654531985615376</v>
          </cell>
          <cell r="G30">
            <v>12.112012879751239</v>
          </cell>
        </row>
        <row r="31">
          <cell r="A31" t="str">
            <v>12 WeeksShare of TOTAL GROCERSTOTAL COOP AND SOMERFIELD</v>
          </cell>
          <cell r="B31" t="str">
            <v>12 Weeks</v>
          </cell>
          <cell r="C31" t="str">
            <v xml:space="preserve">Share of </v>
          </cell>
          <cell r="D31" t="str">
            <v>TOTAL GROCERS</v>
          </cell>
          <cell r="E31" t="str">
            <v>TOTAL COOP AND SOMERFIELD</v>
          </cell>
          <cell r="F31">
            <v>5.8523559260160241</v>
          </cell>
          <cell r="G31">
            <v>0.83500107530705747</v>
          </cell>
        </row>
        <row r="32">
          <cell r="A32" t="str">
            <v>12 WeeksShare of TOTAL GROCERSICELAND</v>
          </cell>
          <cell r="B32" t="str">
            <v>12 Weeks</v>
          </cell>
          <cell r="C32" t="str">
            <v xml:space="preserve">Share of </v>
          </cell>
          <cell r="D32" t="str">
            <v>TOTAL GROCERS</v>
          </cell>
          <cell r="E32" t="str">
            <v>ICELAND</v>
          </cell>
          <cell r="F32">
            <v>1.9781202484250495</v>
          </cell>
          <cell r="G32">
            <v>7.5541993182500278</v>
          </cell>
        </row>
        <row r="33">
          <cell r="A33" t="str">
            <v>12 WeeksShare of TOTAL GROCERSMARKS AND SPENCERS</v>
          </cell>
          <cell r="B33" t="str">
            <v>12 Weeks</v>
          </cell>
          <cell r="C33" t="str">
            <v xml:space="preserve">Share of </v>
          </cell>
          <cell r="D33" t="str">
            <v>TOTAL GROCERS</v>
          </cell>
          <cell r="E33" t="str">
            <v>MARKS AND SPENCERS</v>
          </cell>
          <cell r="F33">
            <v>3.4913950816018819</v>
          </cell>
          <cell r="G33">
            <v>15.506500279578514</v>
          </cell>
        </row>
        <row r="34">
          <cell r="A34" t="str">
            <v>12 WeeksShare of TOTAL GROCERSALDI</v>
          </cell>
          <cell r="B34" t="str">
            <v>12 Weeks</v>
          </cell>
          <cell r="C34" t="str">
            <v xml:space="preserve">Share of </v>
          </cell>
          <cell r="D34" t="str">
            <v>TOTAL GROCERS</v>
          </cell>
          <cell r="E34" t="str">
            <v>ALDI</v>
          </cell>
          <cell r="F34">
            <v>4.4181100933124622</v>
          </cell>
          <cell r="G34">
            <v>30.932229063542209</v>
          </cell>
        </row>
        <row r="35">
          <cell r="A35" t="str">
            <v>12 WeeksShare of TOTAL GROCERSLIDL</v>
          </cell>
          <cell r="B35" t="str">
            <v>12 Weeks</v>
          </cell>
          <cell r="C35" t="str">
            <v xml:space="preserve">Share of </v>
          </cell>
          <cell r="D35" t="str">
            <v>TOTAL GROCERS</v>
          </cell>
          <cell r="E35" t="str">
            <v>LIDL</v>
          </cell>
          <cell r="F35">
            <v>3.2144037841683937</v>
          </cell>
          <cell r="G35">
            <v>15.978963410709213</v>
          </cell>
        </row>
        <row r="36">
          <cell r="A36" t="str">
            <v>12 WeeksShare of TOTAL MULTIPLE GROCERSTOTAL MULTIPLES</v>
          </cell>
          <cell r="B36" t="str">
            <v>12 Weeks</v>
          </cell>
          <cell r="C36" t="str">
            <v xml:space="preserve">Share of </v>
          </cell>
          <cell r="D36" t="str">
            <v>TOTAL MULTIPLE GROCERS</v>
          </cell>
          <cell r="E36" t="str">
            <v>TOTAL MULTIPLES</v>
          </cell>
          <cell r="F36">
            <v>0</v>
          </cell>
          <cell r="G36">
            <v>4.9836971041347873</v>
          </cell>
        </row>
        <row r="37">
          <cell r="A37" t="str">
            <v>12 WeeksShare of TOTAL MULTIPLE GROCERSTOTAL TESCO</v>
          </cell>
          <cell r="B37" t="str">
            <v>12 Weeks</v>
          </cell>
          <cell r="C37" t="str">
            <v xml:space="preserve">Share of </v>
          </cell>
          <cell r="D37" t="str">
            <v>TOTAL MULTIPLE GROCERS</v>
          </cell>
          <cell r="E37" t="str">
            <v>TOTAL TESCO</v>
          </cell>
          <cell r="F37">
            <v>30.184916522442162</v>
          </cell>
          <cell r="G37">
            <v>2.5116716802098007</v>
          </cell>
        </row>
        <row r="38">
          <cell r="A38" t="str">
            <v>12 WeeksShare of TOTAL MULTIPLE GROCERSTOTAL SAINSBURY</v>
          </cell>
          <cell r="B38" t="str">
            <v>12 Weeks</v>
          </cell>
          <cell r="C38" t="str">
            <v xml:space="preserve">Share of </v>
          </cell>
          <cell r="D38" t="str">
            <v>TOTAL MULTIPLE GROCERS</v>
          </cell>
          <cell r="E38" t="str">
            <v>TOTAL SAINSBURY</v>
          </cell>
          <cell r="F38">
            <v>16.894436028041</v>
          </cell>
          <cell r="G38">
            <v>4.6801901827807839</v>
          </cell>
        </row>
        <row r="39">
          <cell r="A39" t="str">
            <v>12 WeeksShare of TOTAL MULTIPLE GROCERSASDA</v>
          </cell>
          <cell r="B39" t="str">
            <v>12 Weeks</v>
          </cell>
          <cell r="C39" t="str">
            <v xml:space="preserve">Share of </v>
          </cell>
          <cell r="D39" t="str">
            <v>TOTAL MULTIPLE GROCERS</v>
          </cell>
          <cell r="E39" t="str">
            <v>ASDA</v>
          </cell>
          <cell r="F39">
            <v>17.369025796321093</v>
          </cell>
          <cell r="G39">
            <v>1.5709530978316031</v>
          </cell>
        </row>
        <row r="40">
          <cell r="A40" t="str">
            <v>12 WeeksShare of TOTAL MULTIPLE GROCERSMORRISONS</v>
          </cell>
          <cell r="B40" t="str">
            <v>12 Weeks</v>
          </cell>
          <cell r="C40" t="str">
            <v xml:space="preserve">Share of </v>
          </cell>
          <cell r="D40" t="str">
            <v>TOTAL MULTIPLE GROCERS</v>
          </cell>
          <cell r="E40" t="str">
            <v>MORRISONS</v>
          </cell>
          <cell r="F40">
            <v>11.587119207269044</v>
          </cell>
          <cell r="G40">
            <v>2.7240788980245823</v>
          </cell>
        </row>
        <row r="41">
          <cell r="A41" t="str">
            <v>12 WeeksShare of TOTAL MULTIPLE GROCERSWAITROSE</v>
          </cell>
          <cell r="B41" t="str">
            <v>12 Weeks</v>
          </cell>
          <cell r="C41" t="str">
            <v xml:space="preserve">Share of </v>
          </cell>
          <cell r="D41" t="str">
            <v>TOTAL MULTIPLE GROCERS</v>
          </cell>
          <cell r="E41" t="str">
            <v>WAITROSE</v>
          </cell>
          <cell r="F41">
            <v>4.7507237597605663</v>
          </cell>
          <cell r="G41">
            <v>12.112012879751239</v>
          </cell>
        </row>
        <row r="42">
          <cell r="A42" t="str">
            <v>12 WeeksShare of TOTAL MULTIPLE GROCERSTOTAL COOP AND SOMERFIELD</v>
          </cell>
          <cell r="B42" t="str">
            <v>12 Weeks</v>
          </cell>
          <cell r="C42" t="str">
            <v xml:space="preserve">Share of </v>
          </cell>
          <cell r="D42" t="str">
            <v>TOTAL MULTIPLE GROCERS</v>
          </cell>
          <cell r="E42" t="str">
            <v>TOTAL COOP AND SOMERFIELD</v>
          </cell>
          <cell r="F42">
            <v>6.0898502600048321</v>
          </cell>
          <cell r="G42">
            <v>0.83500107530705747</v>
          </cell>
        </row>
        <row r="43">
          <cell r="A43" t="str">
            <v>12 WeeksShare of TOTAL MULTIPLE GROCERSICELAND</v>
          </cell>
          <cell r="B43" t="str">
            <v>12 Weeks</v>
          </cell>
          <cell r="C43" t="str">
            <v xml:space="preserve">Share of </v>
          </cell>
          <cell r="D43" t="str">
            <v>TOTAL MULTIPLE GROCERS</v>
          </cell>
          <cell r="E43" t="str">
            <v>ICELAND</v>
          </cell>
          <cell r="F43">
            <v>2.0583943050423295</v>
          </cell>
          <cell r="G43">
            <v>7.5541993182500278</v>
          </cell>
        </row>
        <row r="44">
          <cell r="A44" t="str">
            <v>12 WeeksShare of TOTAL MULTIPLE GROCERSMARKS AND SPENCERS</v>
          </cell>
          <cell r="B44" t="str">
            <v>12 Weeks</v>
          </cell>
          <cell r="C44" t="str">
            <v xml:space="preserve">Share of </v>
          </cell>
          <cell r="D44" t="str">
            <v>TOTAL MULTIPLE GROCERS</v>
          </cell>
          <cell r="E44" t="str">
            <v>MARKS AND SPENCERS</v>
          </cell>
          <cell r="F44">
            <v>3.6330793127182401</v>
          </cell>
          <cell r="G44">
            <v>15.506500279578514</v>
          </cell>
        </row>
        <row r="45">
          <cell r="A45" t="str">
            <v>12 WeeksShare of TOTAL MULTIPLE GROCERSALDI</v>
          </cell>
          <cell r="B45" t="str">
            <v>12 Weeks</v>
          </cell>
          <cell r="C45" t="str">
            <v xml:space="preserve">Share of </v>
          </cell>
          <cell r="D45" t="str">
            <v>TOTAL MULTIPLE GROCERS</v>
          </cell>
          <cell r="E45" t="str">
            <v>ALDI</v>
          </cell>
          <cell r="F45">
            <v>4.5974013270250307</v>
          </cell>
          <cell r="G45">
            <v>30.932229063542209</v>
          </cell>
        </row>
        <row r="46">
          <cell r="A46" t="str">
            <v>12 WeeksShare of TOTAL MULTIPLE GROCERSLIDL</v>
          </cell>
          <cell r="B46" t="str">
            <v>12 Weeks</v>
          </cell>
          <cell r="C46" t="str">
            <v xml:space="preserve">Share of </v>
          </cell>
          <cell r="D46" t="str">
            <v>TOTAL MULTIPLE GROCERS</v>
          </cell>
          <cell r="E46" t="str">
            <v>LIDL</v>
          </cell>
          <cell r="F46">
            <v>3.3448474372105053</v>
          </cell>
          <cell r="G46">
            <v>15.978963410709213</v>
          </cell>
        </row>
        <row r="47">
          <cell r="A47" t="str">
            <v>4 WeeksShare of TOTAL GROCERSTOTAL GROCERS</v>
          </cell>
          <cell r="B47" t="str">
            <v>4 Weeks</v>
          </cell>
          <cell r="C47" t="str">
            <v xml:space="preserve">Share of </v>
          </cell>
          <cell r="D47" t="str">
            <v>TOTAL GROCERS</v>
          </cell>
          <cell r="E47" t="str">
            <v>TOTAL GROCERS</v>
          </cell>
          <cell r="F47">
            <v>0</v>
          </cell>
          <cell r="G47">
            <v>3.237610243140022</v>
          </cell>
        </row>
        <row r="48">
          <cell r="A48" t="str">
            <v>4 WeeksShare of TOTAL GROCERSTOTAL TESCO</v>
          </cell>
          <cell r="B48" t="str">
            <v>4 Weeks</v>
          </cell>
          <cell r="C48" t="str">
            <v xml:space="preserve">Share of </v>
          </cell>
          <cell r="D48" t="str">
            <v>TOTAL GROCERS</v>
          </cell>
          <cell r="E48" t="str">
            <v>TOTAL TESCO</v>
          </cell>
          <cell r="F48">
            <v>29.243427019474588</v>
          </cell>
          <cell r="G48">
            <v>-1.1920441333994125</v>
          </cell>
        </row>
        <row r="49">
          <cell r="A49" t="str">
            <v>4 WeeksShare of TOTAL GROCERSTOTAL SAINSBURY</v>
          </cell>
          <cell r="B49" t="str">
            <v>4 Weeks</v>
          </cell>
          <cell r="C49" t="str">
            <v xml:space="preserve">Share of </v>
          </cell>
          <cell r="D49" t="str">
            <v>TOTAL GROCERS</v>
          </cell>
          <cell r="E49" t="str">
            <v>TOTAL SAINSBURY</v>
          </cell>
          <cell r="F49">
            <v>16.148390942807659</v>
          </cell>
          <cell r="G49">
            <v>5.1189095154357673</v>
          </cell>
        </row>
        <row r="50">
          <cell r="A50" t="str">
            <v>4 WeeksShare of TOTAL GROCERSASDA</v>
          </cell>
          <cell r="B50" t="str">
            <v>4 Weeks</v>
          </cell>
          <cell r="C50" t="str">
            <v xml:space="preserve">Share of </v>
          </cell>
          <cell r="D50" t="str">
            <v>TOTAL GROCERS</v>
          </cell>
          <cell r="E50" t="str">
            <v>ASDA</v>
          </cell>
          <cell r="F50">
            <v>16.57725430685171</v>
          </cell>
          <cell r="G50">
            <v>-0.12288586238710698</v>
          </cell>
        </row>
        <row r="51">
          <cell r="A51" t="str">
            <v>4 WeeksShare of TOTAL GROCERSMORRISONS</v>
          </cell>
          <cell r="B51" t="str">
            <v>4 Weeks</v>
          </cell>
          <cell r="C51" t="str">
            <v xml:space="preserve">Share of </v>
          </cell>
          <cell r="D51" t="str">
            <v>TOTAL GROCERS</v>
          </cell>
          <cell r="E51" t="str">
            <v>MORRISONS</v>
          </cell>
          <cell r="F51">
            <v>10.913918867088364</v>
          </cell>
          <cell r="G51">
            <v>0.34852712008843667</v>
          </cell>
        </row>
        <row r="52">
          <cell r="A52" t="str">
            <v>4 WeeksShare of TOTAL GROCERSWAITROSE</v>
          </cell>
          <cell r="B52" t="str">
            <v>4 Weeks</v>
          </cell>
          <cell r="C52" t="str">
            <v xml:space="preserve">Share of </v>
          </cell>
          <cell r="D52" t="str">
            <v>TOTAL GROCERS</v>
          </cell>
          <cell r="E52" t="str">
            <v>WAITROSE</v>
          </cell>
          <cell r="F52">
            <v>4.3248758438443557</v>
          </cell>
          <cell r="G52">
            <v>7.7357641565011139</v>
          </cell>
        </row>
        <row r="53">
          <cell r="A53" t="str">
            <v>4 WeeksShare of TOTAL GROCERSTOTAL COOP AND SOMERFIELD</v>
          </cell>
          <cell r="B53" t="str">
            <v>4 Weeks</v>
          </cell>
          <cell r="C53" t="str">
            <v xml:space="preserve">Share of </v>
          </cell>
          <cell r="D53" t="str">
            <v>TOTAL GROCERS</v>
          </cell>
          <cell r="E53" t="str">
            <v>TOTAL COOP AND SOMERFIELD</v>
          </cell>
          <cell r="F53">
            <v>5.8278636930660515</v>
          </cell>
          <cell r="G53">
            <v>-2.6066303957668584</v>
          </cell>
        </row>
        <row r="54">
          <cell r="A54" t="str">
            <v>4 WeeksShare of TOTAL GROCERSICELAND</v>
          </cell>
          <cell r="B54" t="str">
            <v>4 Weeks</v>
          </cell>
          <cell r="C54" t="str">
            <v xml:space="preserve">Share of </v>
          </cell>
          <cell r="D54" t="str">
            <v>TOTAL GROCERS</v>
          </cell>
          <cell r="E54" t="str">
            <v>ICELAND</v>
          </cell>
          <cell r="F54">
            <v>1.9619534580522031</v>
          </cell>
          <cell r="G54">
            <v>5.1944000508110388</v>
          </cell>
        </row>
        <row r="55">
          <cell r="A55" t="str">
            <v>4 WeeksShare of TOTAL GROCERSMARKS AND SPENCERS</v>
          </cell>
          <cell r="B55" t="str">
            <v>4 Weeks</v>
          </cell>
          <cell r="C55" t="str">
            <v xml:space="preserve">Share of </v>
          </cell>
          <cell r="D55" t="str">
            <v>TOTAL GROCERS</v>
          </cell>
          <cell r="E55" t="str">
            <v>MARKS AND SPENCERS</v>
          </cell>
          <cell r="F55">
            <v>3.4310077767812155</v>
          </cell>
          <cell r="G55">
            <v>21.566964649581926</v>
          </cell>
        </row>
        <row r="56">
          <cell r="A56" t="str">
            <v>4 WeeksShare of TOTAL GROCERSALDI</v>
          </cell>
          <cell r="B56" t="str">
            <v>4 Weeks</v>
          </cell>
          <cell r="C56" t="str">
            <v xml:space="preserve">Share of </v>
          </cell>
          <cell r="D56" t="str">
            <v>TOTAL GROCERS</v>
          </cell>
          <cell r="E56" t="str">
            <v>ALDI</v>
          </cell>
          <cell r="F56">
            <v>4.5625125471602699</v>
          </cell>
          <cell r="G56">
            <v>27.121363182959879</v>
          </cell>
        </row>
        <row r="57">
          <cell r="A57" t="str">
            <v>4 WeeksShare of TOTAL GROCERSLIDL</v>
          </cell>
          <cell r="B57" t="str">
            <v>4 Weeks</v>
          </cell>
          <cell r="C57" t="str">
            <v xml:space="preserve">Share of </v>
          </cell>
          <cell r="D57" t="str">
            <v>TOTAL GROCERS</v>
          </cell>
          <cell r="E57" t="str">
            <v>LIDL</v>
          </cell>
          <cell r="F57">
            <v>3.3829178412118659</v>
          </cell>
          <cell r="G57">
            <v>22.521795425350561</v>
          </cell>
        </row>
        <row r="58">
          <cell r="A58" t="str">
            <v>4 WeeksShare of TOTAL MULTIPLE GROCERSTOTAL MULTIPLES</v>
          </cell>
          <cell r="B58" t="str">
            <v>4 Weeks</v>
          </cell>
          <cell r="C58" t="str">
            <v xml:space="preserve">Share of </v>
          </cell>
          <cell r="D58" t="str">
            <v>TOTAL MULTIPLE GROCERS</v>
          </cell>
          <cell r="E58" t="str">
            <v>TOTAL MULTIPLES</v>
          </cell>
          <cell r="F58">
            <v>0</v>
          </cell>
          <cell r="G58">
            <v>3.0651519039229078</v>
          </cell>
        </row>
        <row r="59">
          <cell r="A59" t="str">
            <v>4 WeeksShare of TOTAL MULTIPLE GROCERSTOTAL TESCO</v>
          </cell>
          <cell r="B59" t="str">
            <v>4 Weeks</v>
          </cell>
          <cell r="C59" t="str">
            <v xml:space="preserve">Share of </v>
          </cell>
          <cell r="D59" t="str">
            <v>TOTAL MULTIPLE GROCERS</v>
          </cell>
          <cell r="E59" t="str">
            <v>TOTAL TESCO</v>
          </cell>
          <cell r="F59">
            <v>30.503633554153719</v>
          </cell>
          <cell r="G59">
            <v>-1.1920441333994125</v>
          </cell>
        </row>
        <row r="60">
          <cell r="A60" t="str">
            <v>4 WeeksShare of TOTAL MULTIPLE GROCERSTOTAL SAINSBURY</v>
          </cell>
          <cell r="B60" t="str">
            <v>4 Weeks</v>
          </cell>
          <cell r="C60" t="str">
            <v xml:space="preserve">Share of </v>
          </cell>
          <cell r="D60" t="str">
            <v>TOTAL MULTIPLE GROCERS</v>
          </cell>
          <cell r="E60" t="str">
            <v>TOTAL SAINSBURY</v>
          </cell>
          <cell r="F60">
            <v>16.844284340565974</v>
          </cell>
          <cell r="G60">
            <v>5.1189095154357673</v>
          </cell>
        </row>
        <row r="61">
          <cell r="A61" t="str">
            <v>4 WeeksShare of TOTAL MULTIPLE GROCERSASDA</v>
          </cell>
          <cell r="B61" t="str">
            <v>4 Weeks</v>
          </cell>
          <cell r="C61" t="str">
            <v xml:space="preserve">Share of </v>
          </cell>
          <cell r="D61" t="str">
            <v>TOTAL MULTIPLE GROCERS</v>
          </cell>
          <cell r="E61" t="str">
            <v>ASDA</v>
          </cell>
          <cell r="F61">
            <v>17.291629000030458</v>
          </cell>
          <cell r="G61">
            <v>-0.12288586238710698</v>
          </cell>
        </row>
        <row r="62">
          <cell r="A62" t="str">
            <v>4 WeeksShare of TOTAL MULTIPLE GROCERSMORRISONS</v>
          </cell>
          <cell r="B62" t="str">
            <v>4 Weeks</v>
          </cell>
          <cell r="C62" t="str">
            <v xml:space="preserve">Share of </v>
          </cell>
          <cell r="D62" t="str">
            <v>TOTAL MULTIPLE GROCERS</v>
          </cell>
          <cell r="E62" t="str">
            <v>MORRISONS</v>
          </cell>
          <cell r="F62">
            <v>11.384239663146341</v>
          </cell>
          <cell r="G62">
            <v>0.34852712008843667</v>
          </cell>
        </row>
        <row r="63">
          <cell r="A63" t="str">
            <v>4 WeeksShare of TOTAL MULTIPLE GROCERSWAITROSE</v>
          </cell>
          <cell r="B63" t="str">
            <v>4 Weeks</v>
          </cell>
          <cell r="C63" t="str">
            <v xml:space="preserve">Share of </v>
          </cell>
          <cell r="D63" t="str">
            <v>TOTAL MULTIPLE GROCERS</v>
          </cell>
          <cell r="E63" t="str">
            <v>WAITROSE</v>
          </cell>
          <cell r="F63">
            <v>4.511250607529167</v>
          </cell>
          <cell r="G63">
            <v>7.7357641565011139</v>
          </cell>
        </row>
        <row r="64">
          <cell r="A64" t="str">
            <v>4 WeeksShare of TOTAL MULTIPLE GROCERSTOTAL COOP AND SOMERFIELD</v>
          </cell>
          <cell r="B64" t="str">
            <v>4 Weeks</v>
          </cell>
          <cell r="C64" t="str">
            <v xml:space="preserve">Share of </v>
          </cell>
          <cell r="D64" t="str">
            <v>TOTAL MULTIPLE GROCERS</v>
          </cell>
          <cell r="E64" t="str">
            <v>TOTAL COOP AND SOMERFIELD</v>
          </cell>
          <cell r="F64">
            <v>6.0790077161085687</v>
          </cell>
          <cell r="G64">
            <v>-2.6066303957668584</v>
          </cell>
        </row>
        <row r="65">
          <cell r="A65" t="str">
            <v>4 WeeksShare of TOTAL MULTIPLE GROCERSICELAND</v>
          </cell>
          <cell r="B65" t="str">
            <v>4 Weeks</v>
          </cell>
          <cell r="C65" t="str">
            <v xml:space="preserve">Share of </v>
          </cell>
          <cell r="D65" t="str">
            <v>TOTAL MULTIPLE GROCERS</v>
          </cell>
          <cell r="E65" t="str">
            <v>ICELAND</v>
          </cell>
          <cell r="F65">
            <v>2.0465012289727307</v>
          </cell>
          <cell r="G65">
            <v>5.1944000508110388</v>
          </cell>
        </row>
        <row r="66">
          <cell r="A66" t="str">
            <v>4 WeeksShare of TOTAL MULTIPLE GROCERSMARKS AND SPENCERS</v>
          </cell>
          <cell r="B66" t="str">
            <v>4 Weeks</v>
          </cell>
          <cell r="C66" t="str">
            <v xml:space="preserve">Share of </v>
          </cell>
          <cell r="D66" t="str">
            <v>TOTAL MULTIPLE GROCERS</v>
          </cell>
          <cell r="E66" t="str">
            <v>MARKS AND SPENCERS</v>
          </cell>
          <cell r="F66">
            <v>3.5788624867628878</v>
          </cell>
          <cell r="G66">
            <v>21.566964649581926</v>
          </cell>
        </row>
        <row r="67">
          <cell r="A67" t="str">
            <v>4 WeeksShare of TOTAL MULTIPLE GROCERSALDI</v>
          </cell>
          <cell r="B67" t="str">
            <v>4 Weeks</v>
          </cell>
          <cell r="C67" t="str">
            <v xml:space="preserve">Share of </v>
          </cell>
          <cell r="D67" t="str">
            <v>TOTAL MULTIPLE GROCERS</v>
          </cell>
          <cell r="E67" t="str">
            <v>ALDI</v>
          </cell>
          <cell r="F67">
            <v>4.7591279480384872</v>
          </cell>
          <cell r="G67">
            <v>27.121363182959879</v>
          </cell>
        </row>
        <row r="68">
          <cell r="A68" t="str">
            <v>4 WeeksShare of TOTAL MULTIPLE GROCERSLIDL</v>
          </cell>
          <cell r="B68" t="str">
            <v>4 Weeks</v>
          </cell>
          <cell r="C68" t="str">
            <v xml:space="preserve">Share of </v>
          </cell>
          <cell r="D68" t="str">
            <v>TOTAL MULTIPLE GROCERS</v>
          </cell>
          <cell r="E68" t="str">
            <v>LIDL</v>
          </cell>
          <cell r="F68">
            <v>3.5287001794767612</v>
          </cell>
          <cell r="G68">
            <v>22.521795425350561</v>
          </cell>
        </row>
        <row r="69">
          <cell r="F69">
            <v>0</v>
          </cell>
        </row>
        <row r="70">
          <cell r="F7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Config"/>
      <sheetName val="fctConfig"/>
      <sheetName val="mktConfig"/>
      <sheetName val="ReportConfig"/>
      <sheetName val="shtConfig"/>
      <sheetName val="Glossary"/>
      <sheetName val="Front Page"/>
      <sheetName val="COData1"/>
      <sheetName val="Category Overview"/>
      <sheetName val="Promo Tracker Data"/>
      <sheetName val="Promo Tracker"/>
      <sheetName val="Impact Data"/>
      <sheetName val="Promo Impact"/>
    </sheetNames>
    <sheetDataSet>
      <sheetData sheetId="0"/>
      <sheetData sheetId="1"/>
      <sheetData sheetId="2"/>
      <sheetData sheetId="3">
        <row r="1">
          <cell r="B1" t="str">
            <v>Promotions Report Kit v 1.0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Report1"/>
      <sheetName val="Report1b"/>
      <sheetName val="Report2"/>
      <sheetName val="Report3a"/>
      <sheetName val="Report3b"/>
      <sheetName val="Data"/>
      <sheetName val="DataReport2"/>
      <sheetName val="Total Till Spend KPI Report 22"/>
    </sheetNames>
    <sheetDataSet>
      <sheetData sheetId="0"/>
      <sheetData sheetId="1"/>
      <sheetData sheetId="2"/>
      <sheetData sheetId="3"/>
      <sheetData sheetId="4"/>
      <sheetData sheetId="5"/>
      <sheetData sheetId="6">
        <row r="43">
          <cell r="B43" t="str">
            <v>FCT</v>
          </cell>
          <cell r="C43" t="str">
            <v>MKT</v>
          </cell>
          <cell r="D43" t="str">
            <v>PROD</v>
          </cell>
          <cell r="E43" t="str">
            <v>23/06/2012</v>
          </cell>
          <cell r="F43" t="str">
            <v>22/06/2013</v>
          </cell>
        </row>
        <row r="44">
          <cell r="A44" t="str">
            <v>4 Weekly Total Till Spend:Total Grocers</v>
          </cell>
          <cell r="B44" t="str">
            <v>4 Weekly Total Till Spend</v>
          </cell>
          <cell r="C44" t="str">
            <v>Total Grocers</v>
          </cell>
          <cell r="D44" t="str">
            <v>TOTAL GB</v>
          </cell>
          <cell r="E44">
            <v>8396413865.8421621</v>
          </cell>
          <cell r="F44">
            <v>8676539357.4012127</v>
          </cell>
        </row>
        <row r="45">
          <cell r="A45" t="str">
            <v>4 Weekly Total Till Spend:Multiple Grocers</v>
          </cell>
          <cell r="B45" t="str">
            <v>4 Weekly Total Till Spend</v>
          </cell>
          <cell r="C45" t="str">
            <v>Multiple Grocers</v>
          </cell>
          <cell r="D45" t="str">
            <v>TOTAL GB</v>
          </cell>
          <cell r="E45">
            <v>7971888331.8606625</v>
          </cell>
          <cell r="F45">
            <v>8251059946.6639509</v>
          </cell>
        </row>
        <row r="46">
          <cell r="A46" t="str">
            <v>4 Weekly Total Till Spend:Total Tesco</v>
          </cell>
          <cell r="B46" t="str">
            <v>4 Weekly Total Till Spend</v>
          </cell>
          <cell r="C46" t="str">
            <v>Total Tesco</v>
          </cell>
          <cell r="D46" t="str">
            <v>TOTAL GB</v>
          </cell>
          <cell r="E46">
            <v>2431327695.8062115</v>
          </cell>
          <cell r="F46">
            <v>2467831920</v>
          </cell>
        </row>
        <row r="47">
          <cell r="A47" t="str">
            <v>4 Weekly Total Till Spend:Asda</v>
          </cell>
          <cell r="B47" t="str">
            <v>4 Weekly Total Till Spend</v>
          </cell>
          <cell r="C47" t="str">
            <v>Asda</v>
          </cell>
          <cell r="D47" t="str">
            <v>TOTAL GB</v>
          </cell>
          <cell r="E47">
            <v>1353554062.0039546</v>
          </cell>
          <cell r="F47">
            <v>1363786035.442888</v>
          </cell>
        </row>
        <row r="48">
          <cell r="A48" t="str">
            <v>4 Weekly Total Till Spend:Total Sainsbury</v>
          </cell>
          <cell r="B48" t="str">
            <v>4 Weekly Total Till Spend</v>
          </cell>
          <cell r="C48" t="str">
            <v>Total Sainsbury</v>
          </cell>
          <cell r="D48" t="str">
            <v>TOTAL GB</v>
          </cell>
          <cell r="E48">
            <v>1322500578.8594596</v>
          </cell>
          <cell r="F48">
            <v>1357224953.8338919</v>
          </cell>
        </row>
        <row r="49">
          <cell r="A49" t="str">
            <v>4 Weekly Total Till Spend:Morrisons</v>
          </cell>
          <cell r="B49" t="str">
            <v>4 Weekly Total Till Spend</v>
          </cell>
          <cell r="C49" t="str">
            <v>Morrisons</v>
          </cell>
          <cell r="D49" t="str">
            <v>TOTAL GB</v>
          </cell>
          <cell r="E49">
            <v>924767478.32873321</v>
          </cell>
          <cell r="F49">
            <v>945071487.03603458</v>
          </cell>
        </row>
        <row r="50">
          <cell r="A50" t="str">
            <v>4 Weekly Total Till Spend:Co-Operative</v>
          </cell>
          <cell r="B50" t="str">
            <v>4 Weekly Total Till Spend</v>
          </cell>
          <cell r="C50" t="str">
            <v>Co-Operative</v>
          </cell>
          <cell r="D50" t="str">
            <v>TOTAL GB</v>
          </cell>
          <cell r="E50">
            <v>617799425.17163265</v>
          </cell>
          <cell r="F50">
            <v>622392241.51028645</v>
          </cell>
        </row>
        <row r="51">
          <cell r="A51" t="str">
            <v>4 Weekly Total Till Spend:Waitrose</v>
          </cell>
          <cell r="B51" t="str">
            <v>4 Weekly Total Till Spend</v>
          </cell>
          <cell r="C51" t="str">
            <v>Waitrose</v>
          </cell>
          <cell r="D51" t="str">
            <v>TOTAL GB</v>
          </cell>
          <cell r="E51">
            <v>353296470.95865524</v>
          </cell>
          <cell r="F51">
            <v>388111008.05397433</v>
          </cell>
        </row>
        <row r="52">
          <cell r="A52" t="str">
            <v>4 Weekly Total Till Spend:Marks And Spencer</v>
          </cell>
          <cell r="B52" t="str">
            <v>4 Weekly Total Till Spend</v>
          </cell>
          <cell r="C52" t="str">
            <v>Marks And Spencer</v>
          </cell>
          <cell r="D52" t="str">
            <v>TOTAL GB</v>
          </cell>
          <cell r="E52">
            <v>292209237.46906126</v>
          </cell>
          <cell r="F52">
            <v>304185836.71051979</v>
          </cell>
        </row>
        <row r="53">
          <cell r="A53" t="str">
            <v>4 Weekly Total Till Spend:Iceland</v>
          </cell>
          <cell r="B53" t="str">
            <v>4 Weekly Total Till Spend</v>
          </cell>
          <cell r="C53" t="str">
            <v>Iceland</v>
          </cell>
          <cell r="D53" t="str">
            <v>TOTAL GB</v>
          </cell>
          <cell r="E53">
            <v>160771108.65643746</v>
          </cell>
          <cell r="F53">
            <v>169881994.29198802</v>
          </cell>
        </row>
        <row r="54">
          <cell r="A54" t="str">
            <v>4 Weekly Total Till Spend:Aldi</v>
          </cell>
          <cell r="B54" t="str">
            <v>4 Weekly Total Till Spend</v>
          </cell>
          <cell r="C54" t="str">
            <v>Aldi</v>
          </cell>
          <cell r="D54" t="str">
            <v>TOTAL GB</v>
          </cell>
          <cell r="E54">
            <v>204415838.8272</v>
          </cell>
          <cell r="F54">
            <v>249805662.93540004</v>
          </cell>
        </row>
        <row r="55">
          <cell r="A55" t="str">
            <v>4 Weekly Total Till Spend:Lidl</v>
          </cell>
          <cell r="B55" t="str">
            <v>4 Weekly Total Till Spend</v>
          </cell>
          <cell r="C55" t="str">
            <v>Lidl</v>
          </cell>
          <cell r="D55" t="str">
            <v>TOTAL GB</v>
          </cell>
          <cell r="E55">
            <v>164989757.78999999</v>
          </cell>
          <cell r="F55">
            <v>176078144.38500002</v>
          </cell>
        </row>
        <row r="56">
          <cell r="A56" t="str">
            <v>4 Weekly Share of Grocery Multiples:Total Grocers</v>
          </cell>
          <cell r="B56" t="str">
            <v>4 Weekly Share of Grocery Multiples</v>
          </cell>
          <cell r="C56" t="str">
            <v>Total Grocers</v>
          </cell>
          <cell r="D56" t="str">
            <v>TOTAL GB</v>
          </cell>
          <cell r="E56">
            <v>0</v>
          </cell>
          <cell r="F56">
            <v>0</v>
          </cell>
        </row>
        <row r="57">
          <cell r="A57" t="str">
            <v>4 Weekly Share of Grocery Multiples:Total Multiple Grocers</v>
          </cell>
          <cell r="B57" t="str">
            <v>4 Weekly Share of Grocery Multiples</v>
          </cell>
          <cell r="C57" t="str">
            <v>Total Multiple Grocers</v>
          </cell>
          <cell r="D57" t="str">
            <v>TOTAL GB</v>
          </cell>
          <cell r="E57">
            <v>100</v>
          </cell>
          <cell r="F57">
            <v>100</v>
          </cell>
        </row>
        <row r="58">
          <cell r="A58" t="str">
            <v>4 Weekly Share of Grocery Multiples:Total Tesco</v>
          </cell>
          <cell r="B58" t="str">
            <v>4 Weekly Share of Grocery Multiples</v>
          </cell>
          <cell r="C58" t="str">
            <v>Total Tesco</v>
          </cell>
          <cell r="D58" t="str">
            <v>TOTAL GB</v>
          </cell>
          <cell r="E58">
            <v>30.498767601762584</v>
          </cell>
          <cell r="F58">
            <v>29.909271486965601</v>
          </cell>
        </row>
        <row r="59">
          <cell r="A59" t="str">
            <v>4 Weekly Share of Grocery Multiples:Asda</v>
          </cell>
          <cell r="B59" t="str">
            <v>4 Weekly Share of Grocery Multiples</v>
          </cell>
          <cell r="C59" t="str">
            <v>Asda</v>
          </cell>
          <cell r="D59" t="str">
            <v>TOTAL GB</v>
          </cell>
          <cell r="E59">
            <v>16.979089591537605</v>
          </cell>
          <cell r="F59">
            <v>16.528616253652245</v>
          </cell>
        </row>
        <row r="60">
          <cell r="A60" t="str">
            <v>4 Weekly Share of Grocery Multiples:Total Sainsbury</v>
          </cell>
          <cell r="B60" t="str">
            <v>4 Weekly Share of Grocery Multiples</v>
          </cell>
          <cell r="C60" t="str">
            <v>Total Sainsbury</v>
          </cell>
          <cell r="D60" t="str">
            <v>TOTAL GB</v>
          </cell>
          <cell r="E60">
            <v>16.589552234116457</v>
          </cell>
          <cell r="F60">
            <v>16.449098208074975</v>
          </cell>
        </row>
        <row r="61">
          <cell r="A61" t="str">
            <v>4 Weekly Share of Grocery Multiples:Morrisons</v>
          </cell>
          <cell r="B61" t="str">
            <v>4 Weekly Share of Grocery Multiples</v>
          </cell>
          <cell r="C61" t="str">
            <v>Morrisons</v>
          </cell>
          <cell r="D61" t="str">
            <v>TOTAL GB</v>
          </cell>
          <cell r="E61">
            <v>11.600356651168617</v>
          </cell>
          <cell r="F61">
            <v>11.453940380328271</v>
          </cell>
        </row>
        <row r="62">
          <cell r="A62" t="str">
            <v>4 Weekly Share of Grocery Multiples:Co-Operative</v>
          </cell>
          <cell r="B62" t="str">
            <v>4 Weekly Share of Grocery Multiples</v>
          </cell>
          <cell r="C62" t="str">
            <v>Co-Operative</v>
          </cell>
          <cell r="D62" t="str">
            <v>TOTAL GB</v>
          </cell>
          <cell r="E62">
            <v>7.7497250269113636</v>
          </cell>
          <cell r="F62">
            <v>7.5431792464667593</v>
          </cell>
        </row>
        <row r="63">
          <cell r="A63" t="str">
            <v>4 Weekly Share of Grocery Multiples:Waitrose</v>
          </cell>
          <cell r="B63" t="str">
            <v>4 Weekly Share of Grocery Multiples</v>
          </cell>
          <cell r="C63" t="str">
            <v>Waitrose</v>
          </cell>
          <cell r="D63" t="str">
            <v>TOTAL GB</v>
          </cell>
          <cell r="E63">
            <v>4.4317789744577976</v>
          </cell>
          <cell r="F63">
            <v>4.7037715222381147</v>
          </cell>
        </row>
        <row r="64">
          <cell r="A64" t="str">
            <v>4 Weekly Share of Grocery Multiples:Marks And Spencer</v>
          </cell>
          <cell r="B64" t="str">
            <v>4 Weekly Share of Grocery Multiples</v>
          </cell>
          <cell r="C64" t="str">
            <v>Marks And Spencer</v>
          </cell>
          <cell r="D64" t="str">
            <v>TOTAL GB</v>
          </cell>
          <cell r="E64">
            <v>3.6654958687919645</v>
          </cell>
          <cell r="F64">
            <v>3.6866273991077656</v>
          </cell>
        </row>
        <row r="65">
          <cell r="A65" t="str">
            <v>4 Weekly Share of Grocery Multiples:Iceland</v>
          </cell>
          <cell r="B65" t="str">
            <v>4 Weekly Share of Grocery Multiples</v>
          </cell>
          <cell r="C65" t="str">
            <v>Iceland</v>
          </cell>
          <cell r="D65" t="str">
            <v>TOTAL GB</v>
          </cell>
          <cell r="E65">
            <v>2.0167255481225865</v>
          </cell>
          <cell r="F65">
            <v>2.0589111628097467</v>
          </cell>
        </row>
        <row r="66">
          <cell r="A66" t="str">
            <v>4 Weekly Share of Grocery Multiples:Aldi</v>
          </cell>
          <cell r="B66" t="str">
            <v>4 Weekly Share of Grocery Multiples</v>
          </cell>
          <cell r="C66" t="str">
            <v>Aldi</v>
          </cell>
          <cell r="D66" t="str">
            <v>TOTAL GB</v>
          </cell>
          <cell r="E66">
            <v>2.564208507665946</v>
          </cell>
          <cell r="F66">
            <v>3.0275584537038891</v>
          </cell>
        </row>
        <row r="67">
          <cell r="A67" t="str">
            <v>4 Weekly Share of Grocery Multiples:Lidl</v>
          </cell>
          <cell r="B67" t="str">
            <v>4 Weekly Share of Grocery Multiples</v>
          </cell>
          <cell r="C67" t="str">
            <v>Lidl</v>
          </cell>
          <cell r="D67" t="str">
            <v>TOTAL GB</v>
          </cell>
          <cell r="E67">
            <v>2.0696446177074197</v>
          </cell>
          <cell r="F67">
            <v>2.1340063643119151</v>
          </cell>
        </row>
        <row r="68">
          <cell r="A68" t="str">
            <v>4 Weekly Share of Total Grocers:Total Grocers</v>
          </cell>
          <cell r="B68" t="str">
            <v>4 Weekly Share of Total Grocers</v>
          </cell>
          <cell r="C68" t="str">
            <v>Total Grocers</v>
          </cell>
          <cell r="D68" t="str">
            <v>TOTAL GB</v>
          </cell>
          <cell r="E68">
            <v>100</v>
          </cell>
          <cell r="F68">
            <v>100</v>
          </cell>
        </row>
        <row r="69">
          <cell r="A69" t="str">
            <v>4 Weekly Share of Total Grocers:Total Multiple Grocers</v>
          </cell>
          <cell r="B69" t="str">
            <v>4 Weekly Share of Total Grocers</v>
          </cell>
          <cell r="C69" t="str">
            <v>Total Multiple Grocers</v>
          </cell>
          <cell r="D69" t="str">
            <v>TOTAL GB</v>
          </cell>
          <cell r="E69" t="str">
            <v>-</v>
          </cell>
          <cell r="F69" t="str">
            <v>-</v>
          </cell>
        </row>
        <row r="70">
          <cell r="A70" t="str">
            <v>4 Weekly Share of Total Grocers:Total Tesco</v>
          </cell>
          <cell r="B70" t="str">
            <v>4 Weekly Share of Total Grocers</v>
          </cell>
          <cell r="C70" t="str">
            <v>Total Tesco</v>
          </cell>
          <cell r="D70" t="str">
            <v>TOTAL GB</v>
          </cell>
          <cell r="E70">
            <v>28.956739563508272</v>
          </cell>
          <cell r="F70">
            <v>28.442583135347665</v>
          </cell>
        </row>
        <row r="71">
          <cell r="A71" t="str">
            <v>4 Weekly Share of Total Grocers:Asda</v>
          </cell>
          <cell r="B71" t="str">
            <v>4 Weekly Share of Total Grocers</v>
          </cell>
          <cell r="C71" t="str">
            <v>Asda</v>
          </cell>
          <cell r="D71" t="str">
            <v>TOTAL GB</v>
          </cell>
          <cell r="E71">
            <v>16.120621060741303</v>
          </cell>
          <cell r="F71">
            <v>15.718087353335855</v>
          </cell>
        </row>
        <row r="72">
          <cell r="A72" t="str">
            <v>4 Weekly Share of Total Grocers:Total Sainsbury</v>
          </cell>
          <cell r="B72" t="str">
            <v>4 Weekly Share of Total Grocers</v>
          </cell>
          <cell r="C72" t="str">
            <v>Total Sainsbury</v>
          </cell>
          <cell r="D72" t="str">
            <v>TOTAL GB</v>
          </cell>
          <cell r="E72">
            <v>15.750778844282381</v>
          </cell>
          <cell r="F72">
            <v>15.642468707021532</v>
          </cell>
        </row>
        <row r="73">
          <cell r="A73" t="str">
            <v>4 Weekly Share of Total Grocers:Morrisons</v>
          </cell>
          <cell r="B73" t="str">
            <v>4 Weekly Share of Total Grocers</v>
          </cell>
          <cell r="C73" t="str">
            <v>Morrisons</v>
          </cell>
          <cell r="D73" t="str">
            <v>TOTAL GB</v>
          </cell>
          <cell r="E73">
            <v>11.013838682855098</v>
          </cell>
          <cell r="F73">
            <v>10.892263010711465</v>
          </cell>
        </row>
        <row r="74">
          <cell r="A74" t="str">
            <v>4 Weekly Share of Total Grocers:Co-Operative</v>
          </cell>
          <cell r="B74" t="str">
            <v>4 Weekly Share of Total Grocers</v>
          </cell>
          <cell r="C74" t="str">
            <v>Co-Operative</v>
          </cell>
          <cell r="D74" t="str">
            <v>TOTAL GB</v>
          </cell>
          <cell r="E74">
            <v>7.3578963000493687</v>
          </cell>
          <cell r="F74">
            <v>7.1732774539814308</v>
          </cell>
        </row>
        <row r="75">
          <cell r="A75" t="str">
            <v>4 Weekly Share of Total Grocers:Waitrose</v>
          </cell>
          <cell r="B75" t="str">
            <v>4 Weekly Share of Total Grocers</v>
          </cell>
          <cell r="C75" t="str">
            <v>Waitrose</v>
          </cell>
          <cell r="D75" t="str">
            <v>TOTAL GB</v>
          </cell>
          <cell r="E75">
            <v>4.2077067257953651</v>
          </cell>
          <cell r="F75">
            <v>4.4731083680604762</v>
          </cell>
        </row>
        <row r="76">
          <cell r="A76" t="str">
            <v>4 Weekly Share of Total Grocers:Marks And Spencer</v>
          </cell>
          <cell r="B76" t="str">
            <v>4 Weekly Share of Total Grocers</v>
          </cell>
          <cell r="C76" t="str">
            <v>Marks And Spencer</v>
          </cell>
          <cell r="D76" t="str">
            <v>TOTAL GB</v>
          </cell>
          <cell r="E76">
            <v>3.4801671539537984</v>
          </cell>
          <cell r="F76">
            <v>3.5058428732999971</v>
          </cell>
        </row>
        <row r="77">
          <cell r="A77" t="str">
            <v>4 Weekly Share of Total Grocers:Iceland</v>
          </cell>
          <cell r="B77" t="str">
            <v>4 Weekly Share of Total Grocers</v>
          </cell>
          <cell r="C77" t="str">
            <v>Iceland</v>
          </cell>
          <cell r="D77" t="str">
            <v>TOTAL GB</v>
          </cell>
          <cell r="E77">
            <v>1.914759220129415</v>
          </cell>
          <cell r="F77">
            <v>1.9579464495493384</v>
          </cell>
        </row>
        <row r="78">
          <cell r="A78" t="str">
            <v>4 Weekly Share of Total Grocers:Aldi</v>
          </cell>
          <cell r="B78" t="str">
            <v>4 Weekly Share of Total Grocers</v>
          </cell>
          <cell r="C78" t="str">
            <v>Aldi</v>
          </cell>
          <cell r="D78" t="str">
            <v>TOTAL GB</v>
          </cell>
          <cell r="E78">
            <v>2.4345612554759062</v>
          </cell>
          <cell r="F78">
            <v>2.8790932956733748</v>
          </cell>
        </row>
        <row r="79">
          <cell r="A79" t="str">
            <v>4 Weekly Share of Total Grocers:Lidl</v>
          </cell>
          <cell r="B79" t="str">
            <v>4 Weekly Share of Total Grocers</v>
          </cell>
          <cell r="C79" t="str">
            <v>Lidl</v>
          </cell>
          <cell r="D79" t="str">
            <v>TOTAL GB</v>
          </cell>
          <cell r="E79">
            <v>1.9650026836004646</v>
          </cell>
          <cell r="F79">
            <v>2.0293591388460981</v>
          </cell>
        </row>
        <row r="80">
          <cell r="A80" t="str">
            <v>4 Weekly Penetration:Total Grocers</v>
          </cell>
          <cell r="B80" t="str">
            <v>4 Weekly Penetration</v>
          </cell>
          <cell r="C80" t="str">
            <v>Total Grocers</v>
          </cell>
          <cell r="D80" t="str">
            <v>TOTAL GB</v>
          </cell>
          <cell r="E80">
            <v>99.64</v>
          </cell>
          <cell r="F80">
            <v>99.81</v>
          </cell>
        </row>
        <row r="81">
          <cell r="A81" t="str">
            <v>4 Weekly Penetration:Multiple Grocers</v>
          </cell>
          <cell r="B81" t="str">
            <v>4 Weekly Penetration</v>
          </cell>
          <cell r="C81" t="str">
            <v>Multiple Grocers</v>
          </cell>
          <cell r="D81" t="str">
            <v>TOTAL GB</v>
          </cell>
          <cell r="E81">
            <v>87.69</v>
          </cell>
          <cell r="F81">
            <v>85.84</v>
          </cell>
        </row>
        <row r="82">
          <cell r="A82" t="str">
            <v>4 Weekly Penetration:Total Tesco</v>
          </cell>
          <cell r="B82" t="str">
            <v>4 Weekly Penetration</v>
          </cell>
          <cell r="C82" t="str">
            <v>Total Tesco</v>
          </cell>
          <cell r="D82" t="str">
            <v>TOTAL GB</v>
          </cell>
          <cell r="E82">
            <v>63.97</v>
          </cell>
          <cell r="F82">
            <v>62.56</v>
          </cell>
        </row>
        <row r="83">
          <cell r="A83" t="str">
            <v>4 Weekly Penetration:Asda</v>
          </cell>
          <cell r="B83" t="str">
            <v>4 Weekly Penetration</v>
          </cell>
          <cell r="C83" t="str">
            <v>Asda</v>
          </cell>
          <cell r="D83" t="str">
            <v>TOTAL GB</v>
          </cell>
          <cell r="E83">
            <v>42.2</v>
          </cell>
          <cell r="F83">
            <v>41.35</v>
          </cell>
        </row>
        <row r="84">
          <cell r="A84" t="str">
            <v>4 Weekly Penetration:Total Sainsbury</v>
          </cell>
          <cell r="B84" t="str">
            <v>4 Weekly Penetration</v>
          </cell>
          <cell r="C84" t="str">
            <v>Total Sainsbury</v>
          </cell>
          <cell r="D84" t="str">
            <v>TOTAL GB</v>
          </cell>
          <cell r="E84">
            <v>41.18</v>
          </cell>
          <cell r="F84">
            <v>40.51</v>
          </cell>
        </row>
        <row r="85">
          <cell r="A85" t="str">
            <v>4 Weekly Penetration:Morrisons</v>
          </cell>
          <cell r="B85" t="str">
            <v>4 Weekly Penetration</v>
          </cell>
          <cell r="C85" t="str">
            <v>Morrisons</v>
          </cell>
          <cell r="D85" t="str">
            <v>TOTAL GB</v>
          </cell>
          <cell r="E85">
            <v>35.020000000000003</v>
          </cell>
          <cell r="F85">
            <v>34.19</v>
          </cell>
        </row>
        <row r="86">
          <cell r="A86" t="str">
            <v>4 Weekly Penetration:Co-Operative</v>
          </cell>
          <cell r="B86" t="str">
            <v>4 Weekly Penetration</v>
          </cell>
          <cell r="C86" t="str">
            <v>Co-Operative</v>
          </cell>
          <cell r="D86" t="str">
            <v>TOTAL GB</v>
          </cell>
          <cell r="E86">
            <v>31.63</v>
          </cell>
          <cell r="F86">
            <v>29.78</v>
          </cell>
        </row>
        <row r="87">
          <cell r="A87" t="str">
            <v>4 Weekly Penetration:Waitrose</v>
          </cell>
          <cell r="B87" t="str">
            <v>4 Weekly Penetration</v>
          </cell>
          <cell r="C87" t="str">
            <v>Waitrose</v>
          </cell>
          <cell r="D87" t="str">
            <v>TOTAL GB</v>
          </cell>
          <cell r="E87">
            <v>10.48</v>
          </cell>
          <cell r="F87">
            <v>11.73</v>
          </cell>
        </row>
        <row r="88">
          <cell r="A88" t="str">
            <v>4 Weekly Penetration:Marks And Spencer</v>
          </cell>
          <cell r="B88" t="str">
            <v>4 Weekly Penetration</v>
          </cell>
          <cell r="C88" t="str">
            <v>Marks And Spencer</v>
          </cell>
          <cell r="D88" t="str">
            <v>TOTAL GB</v>
          </cell>
          <cell r="E88">
            <v>20.23</v>
          </cell>
          <cell r="F88">
            <v>21.58</v>
          </cell>
        </row>
        <row r="89">
          <cell r="A89" t="str">
            <v>4 Weekly Penetration:Iceland</v>
          </cell>
          <cell r="B89" t="str">
            <v>4 Weekly Penetration</v>
          </cell>
          <cell r="C89" t="str">
            <v>Iceland</v>
          </cell>
          <cell r="D89" t="str">
            <v>TOTAL GB</v>
          </cell>
          <cell r="E89">
            <v>18.329999999999998</v>
          </cell>
          <cell r="F89">
            <v>18.399999999999999</v>
          </cell>
        </row>
        <row r="90">
          <cell r="A90" t="str">
            <v>4 Weekly Penetration:Aldi</v>
          </cell>
          <cell r="B90" t="str">
            <v>4 Weekly Penetration</v>
          </cell>
          <cell r="C90" t="str">
            <v>Aldi</v>
          </cell>
          <cell r="D90" t="str">
            <v>TOTAL GB</v>
          </cell>
          <cell r="E90">
            <v>16.989999999999998</v>
          </cell>
          <cell r="F90">
            <v>18.45</v>
          </cell>
        </row>
        <row r="91">
          <cell r="A91" t="str">
            <v>4 Weekly Penetration:Lidl</v>
          </cell>
          <cell r="B91" t="str">
            <v>4 Weekly Penetration</v>
          </cell>
          <cell r="C91" t="str">
            <v>Lidl</v>
          </cell>
          <cell r="D91" t="str">
            <v>TOTAL GB</v>
          </cell>
          <cell r="E91">
            <v>16.12</v>
          </cell>
          <cell r="F91">
            <v>16.36</v>
          </cell>
        </row>
        <row r="92">
          <cell r="A92" t="str">
            <v>4 Weekly Average Visits per Shopper:Total Grocers</v>
          </cell>
          <cell r="B92" t="str">
            <v>4 Weekly Average Visits per Shopper</v>
          </cell>
          <cell r="C92" t="str">
            <v>Total Grocers</v>
          </cell>
          <cell r="D92" t="str">
            <v>TOTAL GB</v>
          </cell>
          <cell r="E92">
            <v>8.34</v>
          </cell>
          <cell r="F92">
            <v>8.0399999999999991</v>
          </cell>
        </row>
        <row r="93">
          <cell r="A93" t="str">
            <v>4 Weekly Average Visits per Shopper:Multiple Grocers</v>
          </cell>
          <cell r="B93" t="str">
            <v>4 Weekly Average Visits per Shopper</v>
          </cell>
          <cell r="C93" t="str">
            <v>Multiple Grocers</v>
          </cell>
          <cell r="D93" t="str">
            <v>TOTAL GB</v>
          </cell>
          <cell r="E93">
            <v>5.45</v>
          </cell>
          <cell r="F93">
            <v>5.35</v>
          </cell>
        </row>
        <row r="94">
          <cell r="A94" t="str">
            <v>4 Weekly Average Visits per Shopper:Total Tesco</v>
          </cell>
          <cell r="B94" t="str">
            <v>4 Weekly Average Visits per Shopper</v>
          </cell>
          <cell r="C94" t="str">
            <v>Total Tesco</v>
          </cell>
          <cell r="D94" t="str">
            <v>TOTAL GB</v>
          </cell>
          <cell r="E94">
            <v>4.46</v>
          </cell>
          <cell r="F94">
            <v>4.42</v>
          </cell>
        </row>
        <row r="95">
          <cell r="A95" t="str">
            <v>4 Weekly Average Visits per Shopper:Asda</v>
          </cell>
          <cell r="B95" t="str">
            <v>4 Weekly Average Visits per Shopper</v>
          </cell>
          <cell r="C95" t="str">
            <v>Asda</v>
          </cell>
          <cell r="D95" t="str">
            <v>TOTAL GB</v>
          </cell>
          <cell r="E95">
            <v>3.5</v>
          </cell>
          <cell r="F95">
            <v>3.64</v>
          </cell>
        </row>
        <row r="96">
          <cell r="A96" t="str">
            <v>4 Weekly Average Visits per Shopper:Total Sainsbury</v>
          </cell>
          <cell r="B96" t="str">
            <v>4 Weekly Average Visits per Shopper</v>
          </cell>
          <cell r="C96" t="str">
            <v>Total Sainsbury</v>
          </cell>
          <cell r="D96" t="str">
            <v>TOTAL GB</v>
          </cell>
          <cell r="E96">
            <v>3.68</v>
          </cell>
          <cell r="F96">
            <v>3.7</v>
          </cell>
        </row>
        <row r="97">
          <cell r="A97" t="str">
            <v>4 Weekly Average Visits per Shopper:Morrisons</v>
          </cell>
          <cell r="B97" t="str">
            <v>4 Weekly Average Visits per Shopper</v>
          </cell>
          <cell r="C97" t="str">
            <v>Morrisons</v>
          </cell>
          <cell r="D97" t="str">
            <v>TOTAL GB</v>
          </cell>
          <cell r="E97">
            <v>3.46</v>
          </cell>
          <cell r="F97">
            <v>3.53</v>
          </cell>
        </row>
        <row r="98">
          <cell r="A98" t="str">
            <v>4 Weekly Average Visits per Shopper:Co-Operative</v>
          </cell>
          <cell r="B98" t="str">
            <v>4 Weekly Average Visits per Shopper</v>
          </cell>
          <cell r="C98" t="str">
            <v>Co-Operative</v>
          </cell>
          <cell r="D98" t="str">
            <v>TOTAL GB</v>
          </cell>
          <cell r="E98">
            <v>6.63</v>
          </cell>
          <cell r="F98">
            <v>6.79</v>
          </cell>
        </row>
        <row r="99">
          <cell r="A99" t="str">
            <v>4 Weekly Average Visits per Shopper:Waitrose</v>
          </cell>
          <cell r="B99" t="str">
            <v>4 Weekly Average Visits per Shopper</v>
          </cell>
          <cell r="C99" t="str">
            <v>Waitrose</v>
          </cell>
          <cell r="D99" t="str">
            <v>TOTAL GB</v>
          </cell>
          <cell r="E99">
            <v>3.42</v>
          </cell>
          <cell r="F99">
            <v>3.45</v>
          </cell>
        </row>
        <row r="100">
          <cell r="A100" t="str">
            <v>4 Weekly Average Visits per Shopper:Marks And Spencer</v>
          </cell>
          <cell r="B100" t="str">
            <v>4 Weekly Average Visits per Shopper</v>
          </cell>
          <cell r="C100" t="str">
            <v>Marks And Spencer</v>
          </cell>
          <cell r="D100" t="str">
            <v>TOTAL GB</v>
          </cell>
          <cell r="E100">
            <v>2.95</v>
          </cell>
          <cell r="F100">
            <v>3.46</v>
          </cell>
        </row>
        <row r="101">
          <cell r="A101" t="str">
            <v>4 Weekly Average Visits per Shopper:Iceland</v>
          </cell>
          <cell r="B101" t="str">
            <v>4 Weekly Average Visits per Shopper</v>
          </cell>
          <cell r="C101" t="str">
            <v>Iceland</v>
          </cell>
          <cell r="D101" t="str">
            <v>TOTAL GB</v>
          </cell>
          <cell r="E101">
            <v>2.48</v>
          </cell>
          <cell r="F101">
            <v>2.62</v>
          </cell>
        </row>
        <row r="102">
          <cell r="A102" t="str">
            <v>4 Weekly Average Visits per Shopper:Aldi</v>
          </cell>
          <cell r="B102" t="str">
            <v>4 Weekly Average Visits per Shopper</v>
          </cell>
          <cell r="C102" t="str">
            <v>Aldi</v>
          </cell>
          <cell r="D102" t="str">
            <v>TOTAL GB</v>
          </cell>
          <cell r="E102">
            <v>2.2999999999999998</v>
          </cell>
          <cell r="F102">
            <v>2.35</v>
          </cell>
        </row>
        <row r="103">
          <cell r="A103" t="str">
            <v>4 Weekly Average Visits per Shopper:Lidl</v>
          </cell>
          <cell r="B103" t="str">
            <v>4 Weekly Average Visits per Shopper</v>
          </cell>
          <cell r="C103" t="str">
            <v>Lidl</v>
          </cell>
          <cell r="D103" t="str">
            <v>TOTAL GB</v>
          </cell>
          <cell r="E103">
            <v>2.31</v>
          </cell>
          <cell r="F103">
            <v>2.33</v>
          </cell>
        </row>
        <row r="104">
          <cell r="A104" t="str">
            <v>4 Weekly Average Shopper Spend:Total Grocers</v>
          </cell>
          <cell r="B104" t="str">
            <v>4 Weekly Average Shopper Spend</v>
          </cell>
          <cell r="C104" t="str">
            <v>Total Grocers</v>
          </cell>
          <cell r="D104" t="str">
            <v>TOTAL GB</v>
          </cell>
          <cell r="E104">
            <v>222.03</v>
          </cell>
          <cell r="F104">
            <v>219.82</v>
          </cell>
        </row>
        <row r="105">
          <cell r="A105" t="str">
            <v>4 Weekly Average Shopper Spend:Multiple Grocers</v>
          </cell>
          <cell r="B105" t="str">
            <v>4 Weekly Average Shopper Spend</v>
          </cell>
          <cell r="C105" t="str">
            <v>Multiple Grocers</v>
          </cell>
          <cell r="D105" t="str">
            <v>TOTAL GB</v>
          </cell>
          <cell r="E105">
            <v>151.24</v>
          </cell>
          <cell r="F105">
            <v>150.26</v>
          </cell>
        </row>
        <row r="106">
          <cell r="A106" t="str">
            <v>4 Weekly Average Shopper Spend:Total Tesco</v>
          </cell>
          <cell r="B106" t="str">
            <v>4 Weekly Average Shopper Spend</v>
          </cell>
          <cell r="C106" t="str">
            <v>Total Tesco</v>
          </cell>
          <cell r="D106" t="str">
            <v>TOTAL GB</v>
          </cell>
          <cell r="E106">
            <v>145.37</v>
          </cell>
          <cell r="F106">
            <v>150.86000000000001</v>
          </cell>
        </row>
        <row r="107">
          <cell r="A107" t="str">
            <v>4 Weekly Average Shopper Spend:Asda</v>
          </cell>
          <cell r="B107" t="str">
            <v>4 Weekly Average Shopper Spend</v>
          </cell>
          <cell r="C107" t="str">
            <v>Asda</v>
          </cell>
          <cell r="D107" t="str">
            <v>TOTAL GB</v>
          </cell>
          <cell r="E107">
            <v>122.66</v>
          </cell>
          <cell r="F107">
            <v>126.14</v>
          </cell>
        </row>
        <row r="108">
          <cell r="A108" t="str">
            <v>4 Weekly Average Shopper Spend:Total Sainsbury</v>
          </cell>
          <cell r="B108" t="str">
            <v>4 Weekly Average Shopper Spend</v>
          </cell>
          <cell r="C108" t="str">
            <v>Total Sainsbury</v>
          </cell>
          <cell r="D108" t="str">
            <v>TOTAL GB</v>
          </cell>
          <cell r="E108">
            <v>122.8</v>
          </cell>
          <cell r="F108">
            <v>128.13</v>
          </cell>
        </row>
        <row r="109">
          <cell r="A109" t="str">
            <v>4 Weekly Average Shopper Spend:Morrisons</v>
          </cell>
          <cell r="B109" t="str">
            <v>4 Weekly Average Shopper Spend</v>
          </cell>
          <cell r="C109" t="str">
            <v>Morrisons</v>
          </cell>
          <cell r="D109" t="str">
            <v>TOTAL GB</v>
          </cell>
          <cell r="E109">
            <v>100.99</v>
          </cell>
          <cell r="F109">
            <v>105.71</v>
          </cell>
        </row>
        <row r="110">
          <cell r="A110" t="str">
            <v>4 Weekly Average Shopper Spend:Co-Operative</v>
          </cell>
          <cell r="B110" t="str">
            <v>4 Weekly Average Shopper Spend</v>
          </cell>
          <cell r="C110" t="str">
            <v>Co-Operative</v>
          </cell>
          <cell r="D110" t="str">
            <v>TOTAL GB</v>
          </cell>
          <cell r="E110">
            <v>74.709999999999994</v>
          </cell>
          <cell r="F110">
            <v>79.91</v>
          </cell>
        </row>
        <row r="111">
          <cell r="A111" t="str">
            <v>4 Weekly Average Shopper Spend:Waitrose</v>
          </cell>
          <cell r="B111" t="str">
            <v>4 Weekly Average Shopper Spend</v>
          </cell>
          <cell r="C111" t="str">
            <v>Waitrose</v>
          </cell>
          <cell r="D111" t="str">
            <v>TOTAL GB</v>
          </cell>
          <cell r="E111">
            <v>128.91999999999999</v>
          </cell>
          <cell r="F111">
            <v>126.54</v>
          </cell>
        </row>
        <row r="112">
          <cell r="A112" t="str">
            <v>4 Weekly Average Shopper Spend:Marks And Spencer</v>
          </cell>
          <cell r="B112" t="str">
            <v>4 Weekly Average Shopper Spend</v>
          </cell>
          <cell r="C112" t="str">
            <v>Marks And Spencer</v>
          </cell>
          <cell r="D112" t="str">
            <v>TOTAL GB</v>
          </cell>
          <cell r="E112">
            <v>55.21</v>
          </cell>
          <cell r="F112">
            <v>53.87</v>
          </cell>
        </row>
        <row r="113">
          <cell r="A113" t="str">
            <v>4 Weekly Average Shopper Spend:Iceland</v>
          </cell>
          <cell r="B113" t="str">
            <v>4 Weekly Average Shopper Spend</v>
          </cell>
          <cell r="C113" t="str">
            <v>Iceland</v>
          </cell>
          <cell r="D113" t="str">
            <v>TOTAL GB</v>
          </cell>
          <cell r="E113">
            <v>33.56</v>
          </cell>
          <cell r="F113">
            <v>35.31</v>
          </cell>
        </row>
        <row r="114">
          <cell r="A114" t="str">
            <v>4 Weekly Average Shopper Spend:Aldi</v>
          </cell>
          <cell r="B114" t="str">
            <v>4 Weekly Average Shopper Spend</v>
          </cell>
          <cell r="C114" t="str">
            <v>Aldi</v>
          </cell>
          <cell r="D114" t="str">
            <v>TOTAL GB</v>
          </cell>
          <cell r="E114">
            <v>46.01</v>
          </cell>
          <cell r="F114">
            <v>51.76</v>
          </cell>
        </row>
        <row r="115">
          <cell r="A115" t="str">
            <v>4 Weekly Average Shopper Spend:Lidl</v>
          </cell>
          <cell r="B115" t="str">
            <v>4 Weekly Average Shopper Spend</v>
          </cell>
          <cell r="C115" t="str">
            <v>Lidl</v>
          </cell>
          <cell r="D115" t="str">
            <v>TOTAL GB</v>
          </cell>
          <cell r="E115">
            <v>39.159999999999997</v>
          </cell>
          <cell r="F115">
            <v>41.16</v>
          </cell>
        </row>
        <row r="116">
          <cell r="A116" t="str">
            <v>4 Weekly Average Visit Spend:Total Grocers</v>
          </cell>
          <cell r="B116" t="str">
            <v>4 Weekly Average Visit Spend</v>
          </cell>
          <cell r="C116" t="str">
            <v>Total Grocers</v>
          </cell>
          <cell r="D116" t="str">
            <v>TOTAL GB</v>
          </cell>
          <cell r="E116">
            <v>26.61</v>
          </cell>
          <cell r="F116">
            <v>27.33</v>
          </cell>
        </row>
        <row r="117">
          <cell r="A117" t="str">
            <v>4 Weekly Average Visit Spend:Multiple Grocers</v>
          </cell>
          <cell r="B117" t="str">
            <v>4 Weekly Average Visit Spend</v>
          </cell>
          <cell r="C117" t="str">
            <v>Multiple Grocers</v>
          </cell>
          <cell r="D117" t="str">
            <v>TOTAL GB</v>
          </cell>
          <cell r="E117">
            <v>27.76</v>
          </cell>
          <cell r="F117">
            <v>28.07</v>
          </cell>
        </row>
        <row r="118">
          <cell r="A118" t="str">
            <v>4 Weekly Average Visit Spend:Total Tesco</v>
          </cell>
          <cell r="B118" t="str">
            <v>4 Weekly Average Visit Spend</v>
          </cell>
          <cell r="C118" t="str">
            <v>Total Tesco</v>
          </cell>
          <cell r="D118" t="str">
            <v>TOTAL GB</v>
          </cell>
          <cell r="E118">
            <v>32.590000000000003</v>
          </cell>
          <cell r="F118">
            <v>34.130000000000003</v>
          </cell>
        </row>
        <row r="119">
          <cell r="A119" t="str">
            <v>4 Weekly Average Visit Spend:Asda</v>
          </cell>
          <cell r="B119" t="str">
            <v>4 Weekly Average Visit Spend</v>
          </cell>
          <cell r="C119" t="str">
            <v>Asda</v>
          </cell>
          <cell r="D119" t="str">
            <v>TOTAL GB</v>
          </cell>
          <cell r="E119">
            <v>35.049999999999997</v>
          </cell>
          <cell r="F119">
            <v>34.65</v>
          </cell>
        </row>
        <row r="120">
          <cell r="A120" t="str">
            <v>4 Weekly Average Visit Spend:Total Sainsbury</v>
          </cell>
          <cell r="B120" t="str">
            <v>4 Weekly Average Visit Spend</v>
          </cell>
          <cell r="C120" t="str">
            <v>Total Sainsbury</v>
          </cell>
          <cell r="D120" t="str">
            <v>TOTAL GB</v>
          </cell>
          <cell r="E120">
            <v>33.369999999999997</v>
          </cell>
          <cell r="F120">
            <v>34.630000000000003</v>
          </cell>
        </row>
        <row r="121">
          <cell r="A121" t="str">
            <v>4 Weekly Average Visit Spend:Morrisons</v>
          </cell>
          <cell r="B121" t="str">
            <v>4 Weekly Average Visit Spend</v>
          </cell>
          <cell r="C121" t="str">
            <v>Morrisons</v>
          </cell>
          <cell r="D121" t="str">
            <v>TOTAL GB</v>
          </cell>
          <cell r="E121">
            <v>29.19</v>
          </cell>
          <cell r="F121">
            <v>29.95</v>
          </cell>
        </row>
        <row r="122">
          <cell r="A122" t="str">
            <v>4 Weekly Average Visit Spend:Co-Operative</v>
          </cell>
          <cell r="B122" t="str">
            <v>4 Weekly Average Visit Spend</v>
          </cell>
          <cell r="C122" t="str">
            <v>Co-Operative</v>
          </cell>
          <cell r="D122" t="str">
            <v>TOTAL GB</v>
          </cell>
          <cell r="E122">
            <v>11.27</v>
          </cell>
          <cell r="F122">
            <v>11.77</v>
          </cell>
        </row>
        <row r="123">
          <cell r="A123" t="str">
            <v>4 Weekly Average Visit Spend:Waitrose</v>
          </cell>
          <cell r="B123" t="str">
            <v>4 Weekly Average Visit Spend</v>
          </cell>
          <cell r="C123" t="str">
            <v>Waitrose</v>
          </cell>
          <cell r="D123" t="str">
            <v>TOTAL GB</v>
          </cell>
          <cell r="E123">
            <v>37.700000000000003</v>
          </cell>
          <cell r="F123">
            <v>36.68</v>
          </cell>
        </row>
        <row r="124">
          <cell r="A124" t="str">
            <v>4 Weekly Average Visit Spend:Marks And Spencer</v>
          </cell>
          <cell r="B124" t="str">
            <v>4 Weekly Average Visit Spend</v>
          </cell>
          <cell r="C124" t="str">
            <v>Marks And Spencer</v>
          </cell>
          <cell r="D124" t="str">
            <v>TOTAL GB</v>
          </cell>
          <cell r="E124">
            <v>18.72</v>
          </cell>
          <cell r="F124">
            <v>15.57</v>
          </cell>
        </row>
        <row r="125">
          <cell r="A125" t="str">
            <v>4 Weekly Average Visit Spend:Iceland</v>
          </cell>
          <cell r="B125" t="str">
            <v>4 Weekly Average Visit Spend</v>
          </cell>
          <cell r="C125" t="str">
            <v>Iceland</v>
          </cell>
          <cell r="D125" t="str">
            <v>TOTAL GB</v>
          </cell>
          <cell r="E125">
            <v>13.53</v>
          </cell>
          <cell r="F125">
            <v>13.48</v>
          </cell>
        </row>
        <row r="126">
          <cell r="A126" t="str">
            <v>4 Weekly Average Visit Spend:Aldi</v>
          </cell>
          <cell r="B126" t="str">
            <v>4 Weekly Average Visit Spend</v>
          </cell>
          <cell r="C126" t="str">
            <v>Aldi</v>
          </cell>
          <cell r="D126" t="str">
            <v>TOTAL GB</v>
          </cell>
          <cell r="E126">
            <v>20</v>
          </cell>
          <cell r="F126">
            <v>22.03</v>
          </cell>
        </row>
        <row r="127">
          <cell r="A127" t="str">
            <v>4 Weekly Average Visit Spend:Lidl</v>
          </cell>
          <cell r="B127" t="str">
            <v>4 Weekly Average Visit Spend</v>
          </cell>
          <cell r="C127" t="str">
            <v>Lidl</v>
          </cell>
          <cell r="D127" t="str">
            <v>TOTAL GB</v>
          </cell>
          <cell r="E127">
            <v>16.95</v>
          </cell>
          <cell r="F127">
            <v>17.670000000000002</v>
          </cell>
        </row>
        <row r="128">
          <cell r="A128" t="str">
            <v>4 % chg yr ago:Total Grocers</v>
          </cell>
          <cell r="B128" t="str">
            <v>4 % chg yr ago</v>
          </cell>
          <cell r="C128" t="str">
            <v>Total Grocers</v>
          </cell>
          <cell r="D128" t="str">
            <v>TOTAL GB</v>
          </cell>
          <cell r="E128" t="str">
            <v>-</v>
          </cell>
          <cell r="F128">
            <v>3.3362515954417304E-2</v>
          </cell>
        </row>
        <row r="129">
          <cell r="A129" t="str">
            <v>4 % chg yr ago:Multiple Grocers</v>
          </cell>
          <cell r="B129" t="str">
            <v>4 % chg yr ago</v>
          </cell>
          <cell r="C129" t="str">
            <v>Multiple Grocers</v>
          </cell>
          <cell r="D129" t="str">
            <v>TOTAL GB</v>
          </cell>
          <cell r="E129" t="str">
            <v>-</v>
          </cell>
          <cell r="F129">
            <v>3.5019508952169209E-2</v>
          </cell>
        </row>
        <row r="130">
          <cell r="A130" t="str">
            <v>4 % chg yr ago:Total Tesco</v>
          </cell>
          <cell r="B130" t="str">
            <v>4 % chg yr ago</v>
          </cell>
          <cell r="C130" t="str">
            <v>Total Tesco</v>
          </cell>
          <cell r="D130" t="str">
            <v>TOTAL GB</v>
          </cell>
          <cell r="E130" t="str">
            <v>-</v>
          </cell>
          <cell r="F130">
            <v>1.5014111119926232E-2</v>
          </cell>
        </row>
        <row r="131">
          <cell r="A131" t="str">
            <v>4 % chg yr ago:Asda</v>
          </cell>
          <cell r="B131" t="str">
            <v>4 % chg yr ago</v>
          </cell>
          <cell r="C131" t="str">
            <v>Asda</v>
          </cell>
          <cell r="D131" t="str">
            <v>TOTAL GB</v>
          </cell>
          <cell r="E131" t="str">
            <v>-</v>
          </cell>
          <cell r="F131">
            <v>7.559338578456698E-3</v>
          </cell>
        </row>
        <row r="132">
          <cell r="A132" t="str">
            <v>4 % chg yr ago:Total Sainsbury</v>
          </cell>
          <cell r="B132" t="str">
            <v>4 % chg yr ago</v>
          </cell>
          <cell r="C132" t="str">
            <v>Total Sainsbury</v>
          </cell>
          <cell r="D132" t="str">
            <v>TOTAL GB</v>
          </cell>
          <cell r="E132" t="str">
            <v>-</v>
          </cell>
          <cell r="F132">
            <v>2.6256604745215961E-2</v>
          </cell>
        </row>
        <row r="133">
          <cell r="A133" t="str">
            <v>4 % chg yr ago:Morrisons</v>
          </cell>
          <cell r="B133" t="str">
            <v>4 % chg yr ago</v>
          </cell>
          <cell r="C133" t="str">
            <v>Morrisons</v>
          </cell>
          <cell r="D133" t="str">
            <v>TOTAL GB</v>
          </cell>
          <cell r="E133" t="str">
            <v>-</v>
          </cell>
          <cell r="F133">
            <v>2.1955798817661076E-2</v>
          </cell>
        </row>
        <row r="134">
          <cell r="A134" t="str">
            <v>4 % chg yr ago:Co-Operative</v>
          </cell>
          <cell r="B134" t="str">
            <v>4 % chg yr ago</v>
          </cell>
          <cell r="C134" t="str">
            <v>Co-Operative</v>
          </cell>
          <cell r="D134" t="str">
            <v>TOTAL GB</v>
          </cell>
          <cell r="E134" t="str">
            <v>-</v>
          </cell>
          <cell r="F134">
            <v>7.4341544383564884E-3</v>
          </cell>
        </row>
        <row r="135">
          <cell r="A135" t="str">
            <v>4 % chg yr ago:Waitrose</v>
          </cell>
          <cell r="B135" t="str">
            <v>4 % chg yr ago</v>
          </cell>
          <cell r="C135" t="str">
            <v>Waitrose</v>
          </cell>
          <cell r="D135" t="str">
            <v>TOTAL GB</v>
          </cell>
          <cell r="E135" t="str">
            <v>-</v>
          </cell>
          <cell r="F135">
            <v>9.8541989397322061E-2</v>
          </cell>
        </row>
        <row r="136">
          <cell r="A136" t="str">
            <v>4 % chg yr ago:Marks And Spencer</v>
          </cell>
          <cell r="B136" t="str">
            <v>4 % chg yr ago</v>
          </cell>
          <cell r="C136" t="str">
            <v>Marks And Spencer</v>
          </cell>
          <cell r="D136" t="str">
            <v>TOTAL GB</v>
          </cell>
          <cell r="E136" t="str">
            <v>-</v>
          </cell>
          <cell r="F136">
            <v>4.0986381351912682E-2</v>
          </cell>
        </row>
        <row r="137">
          <cell r="A137" t="str">
            <v>4 % chg yr ago:Iceland</v>
          </cell>
          <cell r="B137" t="str">
            <v>4 % chg yr ago</v>
          </cell>
          <cell r="C137" t="str">
            <v>Iceland</v>
          </cell>
          <cell r="D137" t="str">
            <v>TOTAL GB</v>
          </cell>
          <cell r="E137" t="str">
            <v>-</v>
          </cell>
          <cell r="F137">
            <v>5.6669918567397781E-2</v>
          </cell>
        </row>
        <row r="138">
          <cell r="A138" t="str">
            <v>4 % chg yr ago:Aldi</v>
          </cell>
          <cell r="B138" t="str">
            <v>4 % chg yr ago</v>
          </cell>
          <cell r="C138" t="str">
            <v>Aldi</v>
          </cell>
          <cell r="D138" t="str">
            <v>TOTAL GB</v>
          </cell>
          <cell r="E138" t="str">
            <v>-</v>
          </cell>
          <cell r="F138">
            <v>0.22204651248463025</v>
          </cell>
        </row>
        <row r="139">
          <cell r="A139" t="str">
            <v>4 % chg yr ago:Lidl</v>
          </cell>
          <cell r="B139" t="str">
            <v>4 % chg yr ago</v>
          </cell>
          <cell r="C139" t="str">
            <v>Lidl</v>
          </cell>
          <cell r="D139" t="str">
            <v>TOTAL GB</v>
          </cell>
          <cell r="E139" t="str">
            <v>-</v>
          </cell>
          <cell r="F139">
            <v>6.7206514777198523E-2</v>
          </cell>
        </row>
        <row r="140">
          <cell r="A140" t="str">
            <v>12 Weekly Total Till Spend:Total Grocers</v>
          </cell>
          <cell r="B140" t="str">
            <v>12 Weekly Total Till Spend</v>
          </cell>
          <cell r="C140" t="str">
            <v>Total Grocers</v>
          </cell>
          <cell r="D140" t="str">
            <v>TOTAL GB</v>
          </cell>
          <cell r="E140">
            <v>25000874968.912697</v>
          </cell>
          <cell r="F140">
            <v>25484516654.449635</v>
          </cell>
        </row>
        <row r="141">
          <cell r="A141" t="str">
            <v>12 Weekly Total Till Spend:Multiple Grocers</v>
          </cell>
          <cell r="B141" t="str">
            <v>12 Weekly Total Till Spend</v>
          </cell>
          <cell r="C141" t="str">
            <v>Multiple Grocers</v>
          </cell>
          <cell r="D141" t="str">
            <v>TOTAL GB</v>
          </cell>
          <cell r="E141">
            <v>23752390031.595695</v>
          </cell>
          <cell r="F141">
            <v>24394060469.078636</v>
          </cell>
        </row>
        <row r="142">
          <cell r="A142" t="str">
            <v>12 Weekly Total Till Spend:Total Tesco</v>
          </cell>
          <cell r="B142" t="str">
            <v>12 Weekly Total Till Spend</v>
          </cell>
          <cell r="C142" t="str">
            <v>Total Tesco</v>
          </cell>
          <cell r="D142" t="str">
            <v>TOTAL GB</v>
          </cell>
          <cell r="E142">
            <v>7264977536.6412563</v>
          </cell>
          <cell r="F142">
            <v>7303725473.6000004</v>
          </cell>
        </row>
        <row r="143">
          <cell r="A143" t="str">
            <v>12 Weekly Total Till Spend:Asda</v>
          </cell>
          <cell r="B143" t="str">
            <v>12 Weekly Total Till Spend</v>
          </cell>
          <cell r="C143" t="str">
            <v>Asda</v>
          </cell>
          <cell r="D143" t="str">
            <v>TOTAL GB</v>
          </cell>
          <cell r="E143">
            <v>4049790809.1878018</v>
          </cell>
          <cell r="F143">
            <v>4043653019.3889756</v>
          </cell>
        </row>
        <row r="144">
          <cell r="A144" t="str">
            <v>12 Weekly Total Till Spend:Total Sainsbury</v>
          </cell>
          <cell r="B144" t="str">
            <v>12 Weekly Total Till Spend</v>
          </cell>
          <cell r="C144" t="str">
            <v>Total Sainsbury</v>
          </cell>
          <cell r="D144" t="str">
            <v>TOTAL GB</v>
          </cell>
          <cell r="E144">
            <v>3945873979.1214948</v>
          </cell>
          <cell r="F144">
            <v>4035491325.8457475</v>
          </cell>
        </row>
        <row r="145">
          <cell r="A145" t="str">
            <v>12 Weekly Total Till Spend:Morrisons</v>
          </cell>
          <cell r="B145" t="str">
            <v>12 Weekly Total Till Spend</v>
          </cell>
          <cell r="C145" t="str">
            <v>Morrisons</v>
          </cell>
          <cell r="D145" t="str">
            <v>TOTAL GB</v>
          </cell>
          <cell r="E145">
            <v>2770949941.4568377</v>
          </cell>
          <cell r="F145">
            <v>2796862310.6131225</v>
          </cell>
        </row>
        <row r="146">
          <cell r="A146" t="str">
            <v>12 Weekly Total Till Spend:Co-Operative</v>
          </cell>
          <cell r="B146" t="str">
            <v>12 Weekly Total Till Spend</v>
          </cell>
          <cell r="C146" t="str">
            <v>Co-Operative</v>
          </cell>
          <cell r="D146" t="str">
            <v>TOTAL GB</v>
          </cell>
          <cell r="E146">
            <v>1800752173.0134027</v>
          </cell>
          <cell r="F146">
            <v>1805316521.0002923</v>
          </cell>
        </row>
        <row r="147">
          <cell r="A147" t="str">
            <v>12 Weekly Total Till Spend:Waitrose</v>
          </cell>
          <cell r="B147" t="str">
            <v>12 Weekly Total Till Spend</v>
          </cell>
          <cell r="C147" t="str">
            <v>Waitrose</v>
          </cell>
          <cell r="D147" t="str">
            <v>TOTAL GB</v>
          </cell>
          <cell r="E147">
            <v>1044167703.1525911</v>
          </cell>
          <cell r="F147">
            <v>1131659442.0427558</v>
          </cell>
        </row>
        <row r="148">
          <cell r="A148" t="str">
            <v>12 Weekly Total Till Spend:Marks And Spencer</v>
          </cell>
          <cell r="B148" t="str">
            <v>12 Weekly Total Till Spend</v>
          </cell>
          <cell r="C148" t="str">
            <v>Marks And Spencer</v>
          </cell>
          <cell r="D148" t="str">
            <v>TOTAL GB</v>
          </cell>
          <cell r="E148">
            <v>860464953.62092209</v>
          </cell>
          <cell r="F148">
            <v>911292817.21004677</v>
          </cell>
        </row>
        <row r="149">
          <cell r="A149" t="str">
            <v>12 Weekly Total Till Spend:Iceland</v>
          </cell>
          <cell r="B149" t="str">
            <v>12 Weekly Total Till Spend</v>
          </cell>
          <cell r="C149" t="str">
            <v>Iceland</v>
          </cell>
          <cell r="D149" t="str">
            <v>TOTAL GB</v>
          </cell>
          <cell r="E149">
            <v>479057382.00811905</v>
          </cell>
          <cell r="F149">
            <v>500098032.98096418</v>
          </cell>
        </row>
        <row r="150">
          <cell r="A150" t="str">
            <v>12 Weekly Total Till Spend:Aldi</v>
          </cell>
          <cell r="B150" t="str">
            <v>12 Weekly Total Till Spend</v>
          </cell>
          <cell r="C150" t="str">
            <v>Aldi</v>
          </cell>
          <cell r="D150" t="str">
            <v>TOTAL GB</v>
          </cell>
          <cell r="E150">
            <v>601698721.85280001</v>
          </cell>
          <cell r="F150">
            <v>747850699.25279999</v>
          </cell>
        </row>
        <row r="151">
          <cell r="A151" t="str">
            <v>12 Weekly Total Till Spend:Lidl</v>
          </cell>
          <cell r="B151" t="str">
            <v>12 Weekly Total Till Spend</v>
          </cell>
          <cell r="C151" t="str">
            <v>Lidl</v>
          </cell>
          <cell r="D151" t="str">
            <v>TOTAL GB</v>
          </cell>
          <cell r="E151">
            <v>500391691.11360008</v>
          </cell>
          <cell r="F151">
            <v>517379278.75919998</v>
          </cell>
        </row>
        <row r="152">
          <cell r="A152" t="str">
            <v>12 Weekly Share of Grocery Multiples:Total Grocers</v>
          </cell>
          <cell r="B152" t="str">
            <v>12 Weekly Share of Grocery Multiples</v>
          </cell>
          <cell r="C152" t="str">
            <v>Total Grocers</v>
          </cell>
          <cell r="D152" t="str">
            <v>TOTAL GB</v>
          </cell>
          <cell r="E152">
            <v>0</v>
          </cell>
          <cell r="F152">
            <v>0</v>
          </cell>
        </row>
        <row r="153">
          <cell r="A153" t="str">
            <v>12 Weekly Share of Grocery Multiples:Multiple Grocers</v>
          </cell>
          <cell r="B153" t="str">
            <v>12 Weekly Share of Grocery Multiples</v>
          </cell>
          <cell r="C153" t="str">
            <v>Multiple Grocers</v>
          </cell>
          <cell r="D153" t="str">
            <v>TOTAL GB</v>
          </cell>
          <cell r="E153">
            <v>100</v>
          </cell>
          <cell r="F153">
            <v>100</v>
          </cell>
        </row>
        <row r="154">
          <cell r="A154" t="str">
            <v>12 Weekly Share of Grocery Multiples:Total Tesco</v>
          </cell>
          <cell r="B154" t="str">
            <v>12 Weekly Share of Grocery Multiples</v>
          </cell>
          <cell r="C154" t="str">
            <v>Total Tesco</v>
          </cell>
          <cell r="D154" t="str">
            <v>TOTAL GB</v>
          </cell>
          <cell r="E154">
            <v>30.586301113181879</v>
          </cell>
          <cell r="F154">
            <v>29.940589361324406</v>
          </cell>
        </row>
        <row r="155">
          <cell r="A155" t="str">
            <v>12 Weekly Share of Grocery Multiples:Asda</v>
          </cell>
          <cell r="B155" t="str">
            <v>12 Weekly Share of Grocery Multiples</v>
          </cell>
          <cell r="C155" t="str">
            <v>Asda</v>
          </cell>
          <cell r="D155" t="str">
            <v>TOTAL GB</v>
          </cell>
          <cell r="E155">
            <v>17.05003498090392</v>
          </cell>
          <cell r="F155">
            <v>16.57638351972858</v>
          </cell>
        </row>
        <row r="156">
          <cell r="A156" t="str">
            <v>12 Weekly Share of Grocery Multiples:Total Sainsbury</v>
          </cell>
          <cell r="B156" t="str">
            <v>12 Weekly Share of Grocery Multiples</v>
          </cell>
          <cell r="C156" t="str">
            <v>Total Sainsbury</v>
          </cell>
          <cell r="D156" t="str">
            <v>TOTAL GB</v>
          </cell>
          <cell r="E156">
            <v>16.612534460206525</v>
          </cell>
          <cell r="F156">
            <v>16.542925811637822</v>
          </cell>
        </row>
        <row r="157">
          <cell r="A157" t="str">
            <v>12 Weekly Share of Grocery Multiples:Morrisons</v>
          </cell>
          <cell r="B157" t="str">
            <v>12 Weekly Share of Grocery Multiples</v>
          </cell>
          <cell r="C157" t="str">
            <v>Morrisons</v>
          </cell>
          <cell r="D157" t="str">
            <v>TOTAL GB</v>
          </cell>
          <cell r="E157">
            <v>11.665983666363212</v>
          </cell>
          <cell r="F157">
            <v>11.465341385696581</v>
          </cell>
        </row>
        <row r="158">
          <cell r="A158" t="str">
            <v>12 Weekly Share of Grocery Multiples:Co-Operative</v>
          </cell>
          <cell r="B158" t="str">
            <v>12 Weekly Share of Grocery Multiples</v>
          </cell>
          <cell r="C158" t="str">
            <v>Co-Operative</v>
          </cell>
          <cell r="D158" t="str">
            <v>TOTAL GB</v>
          </cell>
          <cell r="E158">
            <v>7.5813514792322874</v>
          </cell>
          <cell r="F158">
            <v>7.4006396896845894</v>
          </cell>
        </row>
        <row r="159">
          <cell r="A159" t="str">
            <v>12 Weekly Share of Grocery Multiples:Waitrose</v>
          </cell>
          <cell r="B159" t="str">
            <v>12 Weekly Share of Grocery Multiples</v>
          </cell>
          <cell r="C159" t="str">
            <v>Waitrose</v>
          </cell>
          <cell r="D159" t="str">
            <v>TOTAL GB</v>
          </cell>
          <cell r="E159">
            <v>4.3960532045980525</v>
          </cell>
          <cell r="F159">
            <v>4.6390777930440157</v>
          </cell>
        </row>
        <row r="160">
          <cell r="A160" t="str">
            <v>12 Weekly Share of Grocery Multiples:Marks And Spencer</v>
          </cell>
          <cell r="B160" t="str">
            <v>12 Weekly Share of Grocery Multiples</v>
          </cell>
          <cell r="C160" t="str">
            <v>Marks And Spencer</v>
          </cell>
          <cell r="D160" t="str">
            <v>TOTAL GB</v>
          </cell>
          <cell r="E160">
            <v>3.6226457736519233</v>
          </cell>
          <cell r="F160">
            <v>3.7357159885914899</v>
          </cell>
        </row>
        <row r="161">
          <cell r="A161" t="str">
            <v>12 Weekly Share of Grocery Multiples:Iceland</v>
          </cell>
          <cell r="B161" t="str">
            <v>12 Weekly Share of Grocery Multiples</v>
          </cell>
          <cell r="C161" t="str">
            <v>Iceland</v>
          </cell>
          <cell r="D161" t="str">
            <v>TOTAL GB</v>
          </cell>
          <cell r="E161">
            <v>2.0168807491409138</v>
          </cell>
          <cell r="F161">
            <v>2.0500811400991532</v>
          </cell>
        </row>
        <row r="162">
          <cell r="A162" t="str">
            <v>12 Weekly Share of Grocery Multiples:Aldi</v>
          </cell>
          <cell r="B162" t="str">
            <v>12 Weekly Share of Grocery Multiples</v>
          </cell>
          <cell r="C162" t="str">
            <v>Aldi</v>
          </cell>
          <cell r="D162" t="str">
            <v>TOTAL GB</v>
          </cell>
          <cell r="E162">
            <v>2.5332133779060282</v>
          </cell>
          <cell r="F162">
            <v>3.0657081472793708</v>
          </cell>
        </row>
        <row r="163">
          <cell r="A163" t="str">
            <v>12 Weekly Share of Grocery Multiples:Lidl</v>
          </cell>
          <cell r="B163" t="str">
            <v>12 Weekly Share of Grocery Multiples</v>
          </cell>
          <cell r="C163" t="str">
            <v>Lidl</v>
          </cell>
          <cell r="D163" t="str">
            <v>TOTAL GB</v>
          </cell>
          <cell r="E163">
            <v>2.1067003802479389</v>
          </cell>
          <cell r="F163">
            <v>2.1209231624846479</v>
          </cell>
        </row>
        <row r="164">
          <cell r="A164" t="str">
            <v>12 Weekly Share of Total Grocers:Total Grocers</v>
          </cell>
          <cell r="B164" t="str">
            <v>12 Weekly Share of Total Grocers</v>
          </cell>
          <cell r="C164" t="str">
            <v>Total Grocers</v>
          </cell>
          <cell r="D164" t="str">
            <v>TOTAL GB</v>
          </cell>
          <cell r="E164">
            <v>100</v>
          </cell>
          <cell r="F164">
            <v>100</v>
          </cell>
        </row>
        <row r="165">
          <cell r="A165" t="str">
            <v>12 Weekly Share of Total Grocers:Multiple Grocers</v>
          </cell>
          <cell r="B165" t="str">
            <v>12 Weekly Share of Total Grocers</v>
          </cell>
          <cell r="C165" t="str">
            <v>Multiple Grocers</v>
          </cell>
          <cell r="D165" t="str">
            <v>TOTAL GB</v>
          </cell>
          <cell r="E165" t="str">
            <v>-</v>
          </cell>
          <cell r="F165" t="str">
            <v>-</v>
          </cell>
        </row>
        <row r="166">
          <cell r="A166" t="str">
            <v>12 Weekly Share of Total Grocers:Total Tesco</v>
          </cell>
          <cell r="B166" t="str">
            <v>12 Weekly Share of Total Grocers</v>
          </cell>
          <cell r="C166" t="str">
            <v>Total Tesco</v>
          </cell>
          <cell r="D166" t="str">
            <v>TOTAL GB</v>
          </cell>
          <cell r="E166">
            <v>29.058893121440281</v>
          </cell>
          <cell r="F166">
            <v>28.659462420389907</v>
          </cell>
        </row>
        <row r="167">
          <cell r="A167" t="str">
            <v>12 Weekly Share of Total Grocers:Asda</v>
          </cell>
          <cell r="B167" t="str">
            <v>12 Weekly Share of Total Grocers</v>
          </cell>
          <cell r="C167" t="str">
            <v>Asda</v>
          </cell>
          <cell r="D167" t="str">
            <v>TOTAL GB</v>
          </cell>
          <cell r="E167">
            <v>16.198596306023326</v>
          </cell>
          <cell r="F167">
            <v>15.867097164202828</v>
          </cell>
        </row>
        <row r="168">
          <cell r="A168" t="str">
            <v>12 Weekly Share of Total Grocers:Total Sainsbury</v>
          </cell>
          <cell r="B168" t="str">
            <v>12 Weekly Share of Total Grocers</v>
          </cell>
          <cell r="C168" t="str">
            <v>Total Sainsbury</v>
          </cell>
          <cell r="D168" t="str">
            <v>TOTAL GB</v>
          </cell>
          <cell r="E168">
            <v>15.782943533088286</v>
          </cell>
          <cell r="F168">
            <v>15.835071076936217</v>
          </cell>
        </row>
        <row r="169">
          <cell r="A169" t="str">
            <v>12 Weekly Share of Total Grocers:Morrisons</v>
          </cell>
          <cell r="B169" t="str">
            <v>12 Weekly Share of Total Grocers</v>
          </cell>
          <cell r="C169" t="str">
            <v>Morrisons</v>
          </cell>
          <cell r="D169" t="str">
            <v>TOTAL GB</v>
          </cell>
          <cell r="E169">
            <v>11.08341186019438</v>
          </cell>
          <cell r="F169">
            <v>10.97475125205008</v>
          </cell>
        </row>
        <row r="170">
          <cell r="A170" t="str">
            <v>12 Weekly Share of Total Grocers:Co-Operative</v>
          </cell>
          <cell r="B170" t="str">
            <v>12 Weekly Share of Total Grocers</v>
          </cell>
          <cell r="C170" t="str">
            <v>Co-Operative</v>
          </cell>
          <cell r="D170" t="str">
            <v>TOTAL GB</v>
          </cell>
          <cell r="E170">
            <v>7.2027566045290232</v>
          </cell>
          <cell r="F170">
            <v>7.0839739496690886</v>
          </cell>
        </row>
        <row r="171">
          <cell r="A171" t="str">
            <v>12 Weekly Share of Total Grocers:Waitrose</v>
          </cell>
          <cell r="B171" t="str">
            <v>12 Weekly Share of Total Grocers</v>
          </cell>
          <cell r="C171" t="str">
            <v>Waitrose</v>
          </cell>
          <cell r="D171" t="str">
            <v>TOTAL GB</v>
          </cell>
          <cell r="E171">
            <v>4.1765246394414595</v>
          </cell>
          <cell r="F171">
            <v>4.4405764385771329</v>
          </cell>
        </row>
        <row r="172">
          <cell r="A172" t="str">
            <v>12 Weekly Share of Total Grocers:Marks And Spencer</v>
          </cell>
          <cell r="B172" t="str">
            <v>12 Weekly Share of Total Grocers</v>
          </cell>
          <cell r="C172" t="str">
            <v>Marks And Spencer</v>
          </cell>
          <cell r="D172" t="str">
            <v>TOTAL GB</v>
          </cell>
          <cell r="E172">
            <v>3.4417393578859383</v>
          </cell>
          <cell r="F172">
            <v>3.5758685540968802</v>
          </cell>
        </row>
        <row r="173">
          <cell r="A173" t="str">
            <v>12 Weekly Share of Total Grocers:Iceland</v>
          </cell>
          <cell r="B173" t="str">
            <v>12 Weekly Share of Total Grocers</v>
          </cell>
          <cell r="C173" t="str">
            <v>Iceland</v>
          </cell>
          <cell r="D173" t="str">
            <v>TOTAL GB</v>
          </cell>
          <cell r="E173">
            <v>1.9161624647289437</v>
          </cell>
          <cell r="F173">
            <v>1.9623602823703008</v>
          </cell>
        </row>
        <row r="174">
          <cell r="A174" t="str">
            <v>12 Weekly Share of Total Grocers:Aldi</v>
          </cell>
          <cell r="B174" t="str">
            <v>12 Weekly Share of Total Grocers</v>
          </cell>
          <cell r="C174" t="str">
            <v>Aldi</v>
          </cell>
          <cell r="D174" t="str">
            <v>TOTAL GB</v>
          </cell>
          <cell r="E174">
            <v>2.4067106555309823</v>
          </cell>
          <cell r="F174">
            <v>2.9345296573330306</v>
          </cell>
        </row>
        <row r="175">
          <cell r="A175" t="str">
            <v>12 Weekly Share of Total Grocers:Lidl</v>
          </cell>
          <cell r="B175" t="str">
            <v>12 Weekly Share of Total Grocers</v>
          </cell>
          <cell r="C175" t="str">
            <v>Lidl</v>
          </cell>
          <cell r="D175" t="str">
            <v>TOTAL GB</v>
          </cell>
          <cell r="E175">
            <v>2.0014967145582361</v>
          </cell>
          <cell r="F175">
            <v>2.0301710476775505</v>
          </cell>
        </row>
        <row r="176">
          <cell r="A176" t="str">
            <v>12 Weekly Penetration:Total Grocers</v>
          </cell>
          <cell r="B176" t="str">
            <v>12 Weekly Penetration</v>
          </cell>
          <cell r="C176" t="str">
            <v>Total Grocers</v>
          </cell>
          <cell r="D176" t="str">
            <v>TOTAL GB</v>
          </cell>
          <cell r="E176">
            <v>99.99</v>
          </cell>
          <cell r="F176">
            <v>99.93</v>
          </cell>
        </row>
        <row r="177">
          <cell r="A177" t="str">
            <v>12 Weekly Penetration:Multiple Grocers</v>
          </cell>
          <cell r="B177" t="str">
            <v>12 Weekly Penetration</v>
          </cell>
          <cell r="C177" t="str">
            <v>Multiple Grocers</v>
          </cell>
          <cell r="D177" t="str">
            <v>TOTAL GB</v>
          </cell>
          <cell r="E177">
            <v>94.56</v>
          </cell>
          <cell r="F177">
            <v>93.08</v>
          </cell>
        </row>
        <row r="178">
          <cell r="A178" t="str">
            <v>12 Weekly Penetration:Total Tesco</v>
          </cell>
          <cell r="B178" t="str">
            <v>12 Weekly Penetration</v>
          </cell>
          <cell r="C178" t="str">
            <v>Total Tesco</v>
          </cell>
          <cell r="D178" t="str">
            <v>TOTAL GB</v>
          </cell>
          <cell r="E178">
            <v>74.900000000000006</v>
          </cell>
          <cell r="F178">
            <v>73.069999999999993</v>
          </cell>
        </row>
        <row r="179">
          <cell r="A179" t="str">
            <v>12 Weekly Penetration:Asda</v>
          </cell>
          <cell r="B179" t="str">
            <v>12 Weekly Penetration</v>
          </cell>
          <cell r="C179" t="str">
            <v>Asda</v>
          </cell>
          <cell r="D179" t="str">
            <v>TOTAL GB</v>
          </cell>
          <cell r="E179">
            <v>54.67</v>
          </cell>
          <cell r="F179">
            <v>53.64</v>
          </cell>
        </row>
        <row r="180">
          <cell r="A180" t="str">
            <v>12 Weekly Penetration:Total Sainsbury</v>
          </cell>
          <cell r="B180" t="str">
            <v>12 Weekly Penetration</v>
          </cell>
          <cell r="C180" t="str">
            <v>Total Sainsbury</v>
          </cell>
          <cell r="D180" t="str">
            <v>TOTAL GB</v>
          </cell>
          <cell r="E180">
            <v>52.78</v>
          </cell>
          <cell r="F180">
            <v>51.47</v>
          </cell>
        </row>
        <row r="181">
          <cell r="A181" t="str">
            <v>12 Weekly Penetration:Morrisons</v>
          </cell>
          <cell r="B181" t="str">
            <v>12 Weekly Penetration</v>
          </cell>
          <cell r="C181" t="str">
            <v>Morrisons</v>
          </cell>
          <cell r="D181" t="str">
            <v>TOTAL GB</v>
          </cell>
          <cell r="E181">
            <v>45.96</v>
          </cell>
          <cell r="F181">
            <v>45.62</v>
          </cell>
        </row>
        <row r="182">
          <cell r="A182" t="str">
            <v>12 Weekly Penetration:Co-Operative</v>
          </cell>
          <cell r="B182" t="str">
            <v>12 Weekly Penetration</v>
          </cell>
          <cell r="C182" t="str">
            <v>Co-Operative</v>
          </cell>
          <cell r="D182" t="str">
            <v>TOTAL GB</v>
          </cell>
          <cell r="E182">
            <v>41.6</v>
          </cell>
          <cell r="F182">
            <v>38.270000000000003</v>
          </cell>
        </row>
        <row r="183">
          <cell r="A183" t="str">
            <v>12 Weekly Penetration:Waitrose</v>
          </cell>
          <cell r="B183" t="str">
            <v>12 Weekly Penetration</v>
          </cell>
          <cell r="C183" t="str">
            <v>Waitrose</v>
          </cell>
          <cell r="D183" t="str">
            <v>TOTAL GB</v>
          </cell>
          <cell r="E183">
            <v>15.25</v>
          </cell>
          <cell r="F183">
            <v>15.76</v>
          </cell>
        </row>
        <row r="184">
          <cell r="A184" t="str">
            <v>12 Weekly Penetration:Marks And Spencer</v>
          </cell>
          <cell r="B184" t="str">
            <v>12 Weekly Penetration</v>
          </cell>
          <cell r="C184" t="str">
            <v>Marks And Spencer</v>
          </cell>
          <cell r="D184" t="str">
            <v>TOTAL GB</v>
          </cell>
          <cell r="E184">
            <v>32.04</v>
          </cell>
          <cell r="F184">
            <v>33.15</v>
          </cell>
        </row>
        <row r="185">
          <cell r="A185" t="str">
            <v>12 Weekly Penetration:Iceland</v>
          </cell>
          <cell r="B185" t="str">
            <v>12 Weekly Penetration</v>
          </cell>
          <cell r="C185" t="str">
            <v>Iceland</v>
          </cell>
          <cell r="D185" t="str">
            <v>TOTAL GB</v>
          </cell>
          <cell r="E185">
            <v>26.4</v>
          </cell>
          <cell r="F185">
            <v>26.85</v>
          </cell>
        </row>
        <row r="186">
          <cell r="A186" t="str">
            <v>12 Weekly Penetration:Aldi</v>
          </cell>
          <cell r="B186" t="str">
            <v>12 Weekly Penetration</v>
          </cell>
          <cell r="C186" t="str">
            <v>Aldi</v>
          </cell>
          <cell r="D186" t="str">
            <v>TOTAL GB</v>
          </cell>
          <cell r="E186">
            <v>24.63</v>
          </cell>
          <cell r="F186">
            <v>27.07</v>
          </cell>
        </row>
        <row r="187">
          <cell r="A187" t="str">
            <v>12 Weekly Penetration:Lidl</v>
          </cell>
          <cell r="B187" t="str">
            <v>12 Weekly Penetration</v>
          </cell>
          <cell r="C187" t="str">
            <v>Lidl</v>
          </cell>
          <cell r="D187" t="str">
            <v>TOTAL GB</v>
          </cell>
          <cell r="E187">
            <v>25.1</v>
          </cell>
          <cell r="F187">
            <v>24.69</v>
          </cell>
        </row>
        <row r="188">
          <cell r="A188" t="str">
            <v>12 Weekly Average Visits per Shopper:Total Grocers</v>
          </cell>
          <cell r="B188" t="str">
            <v>12 Weekly Average Visits per Shopper</v>
          </cell>
          <cell r="C188" t="str">
            <v>Total Grocers</v>
          </cell>
          <cell r="D188" t="str">
            <v>TOTAL GB</v>
          </cell>
          <cell r="E188">
            <v>25.15</v>
          </cell>
          <cell r="F188">
            <v>24.1</v>
          </cell>
        </row>
        <row r="189">
          <cell r="A189" t="str">
            <v>12 Weekly Average Visits per Shopper:Multiple Grocers</v>
          </cell>
          <cell r="B189" t="str">
            <v>12 Weekly Average Visits per Shopper</v>
          </cell>
          <cell r="C189" t="str">
            <v>Multiple Grocers</v>
          </cell>
          <cell r="D189" t="str">
            <v>TOTAL GB</v>
          </cell>
          <cell r="E189">
            <v>15.35</v>
          </cell>
          <cell r="F189">
            <v>14.87</v>
          </cell>
        </row>
        <row r="190">
          <cell r="A190" t="str">
            <v>12 Weekly Average Visits per Shopper:Total Tesco</v>
          </cell>
          <cell r="B190" t="str">
            <v>12 Weekly Average Visits per Shopper</v>
          </cell>
          <cell r="C190" t="str">
            <v>Total Tesco</v>
          </cell>
          <cell r="D190" t="str">
            <v>TOTAL GB</v>
          </cell>
          <cell r="E190">
            <v>11.19</v>
          </cell>
          <cell r="F190">
            <v>11.21</v>
          </cell>
        </row>
        <row r="191">
          <cell r="A191" t="str">
            <v>12 Weekly Average Visits per Shopper:Asda</v>
          </cell>
          <cell r="B191" t="str">
            <v>12 Weekly Average Visits per Shopper</v>
          </cell>
          <cell r="C191" t="str">
            <v>Asda</v>
          </cell>
          <cell r="D191" t="str">
            <v>TOTAL GB</v>
          </cell>
          <cell r="E191">
            <v>8.0399999999999991</v>
          </cell>
          <cell r="F191">
            <v>8.4</v>
          </cell>
        </row>
        <row r="192">
          <cell r="A192" t="str">
            <v>12 Weekly Average Visits per Shopper:Total Sainsbury</v>
          </cell>
          <cell r="B192" t="str">
            <v>12 Weekly Average Visits per Shopper</v>
          </cell>
          <cell r="C192" t="str">
            <v>Total Sainsbury</v>
          </cell>
          <cell r="D192" t="str">
            <v>TOTAL GB</v>
          </cell>
          <cell r="E192">
            <v>8.57</v>
          </cell>
          <cell r="F192">
            <v>8.57</v>
          </cell>
        </row>
        <row r="193">
          <cell r="A193" t="str">
            <v>12 Weekly Average Visits per Shopper:Morrisons</v>
          </cell>
          <cell r="B193" t="str">
            <v>12 Weekly Average Visits per Shopper</v>
          </cell>
          <cell r="C193" t="str">
            <v>Morrisons</v>
          </cell>
          <cell r="D193" t="str">
            <v>TOTAL GB</v>
          </cell>
          <cell r="E193">
            <v>7.84</v>
          </cell>
          <cell r="F193">
            <v>7.89</v>
          </cell>
        </row>
        <row r="194">
          <cell r="A194" t="str">
            <v>12 Weekly Average Visits per Shopper:Co-Operative</v>
          </cell>
          <cell r="B194" t="str">
            <v>12 Weekly Average Visits per Shopper</v>
          </cell>
          <cell r="C194" t="str">
            <v>Co-Operative</v>
          </cell>
          <cell r="D194" t="str">
            <v>TOTAL GB</v>
          </cell>
          <cell r="E194">
            <v>14.83</v>
          </cell>
          <cell r="F194">
            <v>14.88</v>
          </cell>
        </row>
        <row r="195">
          <cell r="A195" t="str">
            <v>12 Weekly Average Visits per Shopper:Waitrose</v>
          </cell>
          <cell r="B195" t="str">
            <v>12 Weekly Average Visits per Shopper</v>
          </cell>
          <cell r="C195" t="str">
            <v>Waitrose</v>
          </cell>
          <cell r="D195" t="str">
            <v>TOTAL GB</v>
          </cell>
          <cell r="E195">
            <v>7.03</v>
          </cell>
          <cell r="F195">
            <v>7.56</v>
          </cell>
        </row>
        <row r="196">
          <cell r="A196" t="str">
            <v>12 Weekly Average Visits per Shopper:Marks And Spencer</v>
          </cell>
          <cell r="B196" t="str">
            <v>12 Weekly Average Visits per Shopper</v>
          </cell>
          <cell r="C196" t="str">
            <v>Marks And Spencer</v>
          </cell>
          <cell r="D196" t="str">
            <v>TOTAL GB</v>
          </cell>
          <cell r="E196">
            <v>5.98</v>
          </cell>
          <cell r="F196">
            <v>6.62</v>
          </cell>
        </row>
        <row r="197">
          <cell r="A197" t="str">
            <v>12 Weekly Average Visits per Shopper:Iceland</v>
          </cell>
          <cell r="B197" t="str">
            <v>12 Weekly Average Visits per Shopper</v>
          </cell>
          <cell r="C197" t="str">
            <v>Iceland</v>
          </cell>
          <cell r="D197" t="str">
            <v>TOTAL GB</v>
          </cell>
          <cell r="E197">
            <v>5.14</v>
          </cell>
          <cell r="F197">
            <v>5.32</v>
          </cell>
        </row>
        <row r="198">
          <cell r="A198" t="str">
            <v>12 Weekly Average Visits per Shopper:Aldi</v>
          </cell>
          <cell r="B198" t="str">
            <v>12 Weekly Average Visits per Shopper</v>
          </cell>
          <cell r="C198" t="str">
            <v>Aldi</v>
          </cell>
          <cell r="D198" t="str">
            <v>TOTAL GB</v>
          </cell>
          <cell r="E198">
            <v>4.74</v>
          </cell>
          <cell r="F198">
            <v>4.8499999999999996</v>
          </cell>
        </row>
        <row r="199">
          <cell r="A199" t="str">
            <v>12 Weekly Average Visits per Shopper:Lidl</v>
          </cell>
          <cell r="B199" t="str">
            <v>12 Weekly Average Visits per Shopper</v>
          </cell>
          <cell r="C199" t="str">
            <v>Lidl</v>
          </cell>
          <cell r="D199" t="str">
            <v>TOTAL GB</v>
          </cell>
          <cell r="E199">
            <v>4.49</v>
          </cell>
          <cell r="F199">
            <v>4.5999999999999996</v>
          </cell>
        </row>
        <row r="200">
          <cell r="A200" t="str">
            <v>12 Weekly Average Shopper Spend:Total Grocers</v>
          </cell>
          <cell r="B200" t="str">
            <v>12 Weekly Average Shopper Spend</v>
          </cell>
          <cell r="C200" t="str">
            <v>Total Grocers</v>
          </cell>
          <cell r="D200" t="str">
            <v>TOTAL GB</v>
          </cell>
          <cell r="E200">
            <v>670.36</v>
          </cell>
          <cell r="F200">
            <v>657.27</v>
          </cell>
        </row>
        <row r="201">
          <cell r="A201" t="str">
            <v>12 Weekly Average Shopper Spend:Multiple Grocers</v>
          </cell>
          <cell r="B201" t="str">
            <v>12 Weekly Average Shopper Spend</v>
          </cell>
          <cell r="C201" t="str">
            <v>Multiple Grocers</v>
          </cell>
          <cell r="D201" t="str">
            <v>TOTAL GB</v>
          </cell>
          <cell r="E201">
            <v>424.4</v>
          </cell>
          <cell r="F201">
            <v>417.89</v>
          </cell>
        </row>
        <row r="202">
          <cell r="A202" t="str">
            <v>12 Weekly Average Shopper Spend:Total Tesco</v>
          </cell>
          <cell r="B202" t="str">
            <v>12 Weekly Average Shopper Spend</v>
          </cell>
          <cell r="C202" t="str">
            <v>Total Tesco</v>
          </cell>
          <cell r="D202" t="str">
            <v>TOTAL GB</v>
          </cell>
          <cell r="E202">
            <v>370.95</v>
          </cell>
          <cell r="F202">
            <v>382.27</v>
          </cell>
        </row>
        <row r="203">
          <cell r="A203" t="str">
            <v>12 Weekly Average Shopper Spend:Asda</v>
          </cell>
          <cell r="B203" t="str">
            <v>12 Weekly Average Shopper Spend</v>
          </cell>
          <cell r="C203" t="str">
            <v>Asda</v>
          </cell>
          <cell r="D203" t="str">
            <v>TOTAL GB</v>
          </cell>
          <cell r="E203">
            <v>283.25</v>
          </cell>
          <cell r="F203">
            <v>288.3</v>
          </cell>
        </row>
        <row r="204">
          <cell r="A204" t="str">
            <v>12 Weekly Average Shopper Spend:Total Sainsbury</v>
          </cell>
          <cell r="B204" t="str">
            <v>12 Weekly Average Shopper Spend</v>
          </cell>
          <cell r="C204" t="str">
            <v>Total Sainsbury</v>
          </cell>
          <cell r="D204" t="str">
            <v>TOTAL GB</v>
          </cell>
          <cell r="E204">
            <v>285.89999999999998</v>
          </cell>
          <cell r="F204">
            <v>299.81</v>
          </cell>
        </row>
        <row r="205">
          <cell r="A205" t="str">
            <v>12 Weekly Average Shopper Spend:Morrisons</v>
          </cell>
          <cell r="B205" t="str">
            <v>12 Weekly Average Shopper Spend</v>
          </cell>
          <cell r="C205" t="str">
            <v>Morrisons</v>
          </cell>
          <cell r="D205" t="str">
            <v>TOTAL GB</v>
          </cell>
          <cell r="E205">
            <v>230.56</v>
          </cell>
          <cell r="F205">
            <v>234.47</v>
          </cell>
        </row>
        <row r="206">
          <cell r="A206" t="str">
            <v>12 Weekly Average Shopper Spend:Co-Operative</v>
          </cell>
          <cell r="B206" t="str">
            <v>12 Weekly Average Shopper Spend</v>
          </cell>
          <cell r="C206" t="str">
            <v>Co-Operative</v>
          </cell>
          <cell r="D206" t="str">
            <v>TOTAL GB</v>
          </cell>
          <cell r="E206">
            <v>165.58</v>
          </cell>
          <cell r="F206">
            <v>180.43</v>
          </cell>
        </row>
        <row r="207">
          <cell r="A207" t="str">
            <v>12 Weekly Average Shopper Spend:Waitrose</v>
          </cell>
          <cell r="B207" t="str">
            <v>12 Weekly Average Shopper Spend</v>
          </cell>
          <cell r="C207" t="str">
            <v>Waitrose</v>
          </cell>
          <cell r="D207" t="str">
            <v>TOTAL GB</v>
          </cell>
          <cell r="E207">
            <v>261.79000000000002</v>
          </cell>
          <cell r="F207">
            <v>274.76</v>
          </cell>
        </row>
        <row r="208">
          <cell r="A208" t="str">
            <v>12 Weekly Average Shopper Spend:Marks And Spencer</v>
          </cell>
          <cell r="B208" t="str">
            <v>12 Weekly Average Shopper Spend</v>
          </cell>
          <cell r="C208" t="str">
            <v>Marks And Spencer</v>
          </cell>
          <cell r="D208" t="str">
            <v>TOTAL GB</v>
          </cell>
          <cell r="E208">
            <v>102.68</v>
          </cell>
          <cell r="F208">
            <v>105.15</v>
          </cell>
        </row>
        <row r="209">
          <cell r="A209" t="str">
            <v>12 Weekly Average Shopper Spend:Iceland</v>
          </cell>
          <cell r="B209" t="str">
            <v>12 Weekly Average Shopper Spend</v>
          </cell>
          <cell r="C209" t="str">
            <v>Iceland</v>
          </cell>
          <cell r="D209" t="str">
            <v>TOTAL GB</v>
          </cell>
          <cell r="E209">
            <v>69.400000000000006</v>
          </cell>
          <cell r="F209">
            <v>71.22</v>
          </cell>
        </row>
        <row r="210">
          <cell r="A210" t="str">
            <v>12 Weekly Average Shopper Spend:Aldi</v>
          </cell>
          <cell r="B210" t="str">
            <v>12 Weekly Average Shopper Spend</v>
          </cell>
          <cell r="C210" t="str">
            <v>Aldi</v>
          </cell>
          <cell r="D210" t="str">
            <v>TOTAL GB</v>
          </cell>
          <cell r="E210">
            <v>93.42</v>
          </cell>
          <cell r="F210">
            <v>105.63</v>
          </cell>
        </row>
        <row r="211">
          <cell r="A211" t="str">
            <v>12 Weekly Average Shopper Spend:Lidl</v>
          </cell>
          <cell r="B211" t="str">
            <v>12 Weekly Average Shopper Spend</v>
          </cell>
          <cell r="C211" t="str">
            <v>Lidl</v>
          </cell>
          <cell r="D211" t="str">
            <v>TOTAL GB</v>
          </cell>
          <cell r="E211">
            <v>76.23</v>
          </cell>
          <cell r="F211">
            <v>80.13</v>
          </cell>
        </row>
        <row r="212">
          <cell r="A212" t="str">
            <v>12 Weekly Average Visit Spend:Total Grocers</v>
          </cell>
          <cell r="B212" t="str">
            <v>12 Weekly Average Visit Spend</v>
          </cell>
          <cell r="C212" t="str">
            <v>Total Grocers</v>
          </cell>
          <cell r="D212" t="str">
            <v>TOTAL GB</v>
          </cell>
          <cell r="E212">
            <v>26.65</v>
          </cell>
          <cell r="F212">
            <v>27.27</v>
          </cell>
        </row>
        <row r="213">
          <cell r="A213" t="str">
            <v>12 Weekly Average Visit Spend:Multiple Grocers</v>
          </cell>
          <cell r="B213" t="str">
            <v>12 Weekly Average Visit Spend</v>
          </cell>
          <cell r="C213" t="str">
            <v>Multiple Grocers</v>
          </cell>
          <cell r="D213" t="str">
            <v>TOTAL GB</v>
          </cell>
          <cell r="E213">
            <v>27.66</v>
          </cell>
          <cell r="F213">
            <v>28.11</v>
          </cell>
        </row>
        <row r="214">
          <cell r="A214" t="str">
            <v>12 Weekly Average Visit Spend:Total Tesco</v>
          </cell>
          <cell r="B214" t="str">
            <v>12 Weekly Average Visit Spend</v>
          </cell>
          <cell r="C214" t="str">
            <v>Total Tesco</v>
          </cell>
          <cell r="D214" t="str">
            <v>TOTAL GB</v>
          </cell>
          <cell r="E214">
            <v>33.15</v>
          </cell>
          <cell r="F214">
            <v>34.1</v>
          </cell>
        </row>
        <row r="215">
          <cell r="A215" t="str">
            <v>12 Weekly Average Visit Spend:Asda</v>
          </cell>
          <cell r="B215" t="str">
            <v>12 Weekly Average Visit Spend</v>
          </cell>
          <cell r="C215" t="str">
            <v>Asda</v>
          </cell>
          <cell r="D215" t="str">
            <v>TOTAL GB</v>
          </cell>
          <cell r="E215">
            <v>35.229999999999997</v>
          </cell>
          <cell r="F215">
            <v>34.32</v>
          </cell>
        </row>
        <row r="216">
          <cell r="A216" t="str">
            <v>12 Weekly Average Visit Spend:Total Sainsbury</v>
          </cell>
          <cell r="B216" t="str">
            <v>12 Weekly Average Visit Spend</v>
          </cell>
          <cell r="C216" t="str">
            <v>Total Sainsbury</v>
          </cell>
          <cell r="D216" t="str">
            <v>TOTAL GB</v>
          </cell>
          <cell r="E216">
            <v>33.36</v>
          </cell>
          <cell r="F216">
            <v>34.979999999999997</v>
          </cell>
        </row>
        <row r="217">
          <cell r="A217" t="str">
            <v>12 Weekly Average Visit Spend:Morrisons</v>
          </cell>
          <cell r="B217" t="str">
            <v>12 Weekly Average Visit Spend</v>
          </cell>
          <cell r="C217" t="str">
            <v>Morrisons</v>
          </cell>
          <cell r="D217" t="str">
            <v>TOTAL GB</v>
          </cell>
          <cell r="E217">
            <v>29.41</v>
          </cell>
          <cell r="F217">
            <v>29.72</v>
          </cell>
        </row>
        <row r="218">
          <cell r="A218" t="str">
            <v>12 Weekly Average Visit Spend:Co-Operative</v>
          </cell>
          <cell r="B218" t="str">
            <v>12 Weekly Average Visit Spend</v>
          </cell>
          <cell r="C218" t="str">
            <v>Co-Operative</v>
          </cell>
          <cell r="D218" t="str">
            <v>TOTAL GB</v>
          </cell>
          <cell r="E218">
            <v>11.17</v>
          </cell>
          <cell r="F218">
            <v>12.13</v>
          </cell>
        </row>
        <row r="219">
          <cell r="A219" t="str">
            <v>12 Weekly Average Visit Spend:Waitrose</v>
          </cell>
          <cell r="B219" t="str">
            <v>12 Weekly Average Visit Spend</v>
          </cell>
          <cell r="C219" t="str">
            <v>Waitrose</v>
          </cell>
          <cell r="D219" t="str">
            <v>TOTAL GB</v>
          </cell>
          <cell r="E219">
            <v>37.24</v>
          </cell>
          <cell r="F219">
            <v>36.340000000000003</v>
          </cell>
        </row>
        <row r="220">
          <cell r="A220" t="str">
            <v>12 Weekly Average Visit Spend:Marks And Spencer</v>
          </cell>
          <cell r="B220" t="str">
            <v>12 Weekly Average Visit Spend</v>
          </cell>
          <cell r="C220" t="str">
            <v>Marks And Spencer</v>
          </cell>
          <cell r="D220" t="str">
            <v>TOTAL GB</v>
          </cell>
          <cell r="E220">
            <v>17.170000000000002</v>
          </cell>
          <cell r="F220">
            <v>15.88</v>
          </cell>
        </row>
        <row r="221">
          <cell r="A221" t="str">
            <v>12 Weekly Average Visit Spend:Iceland</v>
          </cell>
          <cell r="B221" t="str">
            <v>12 Weekly Average Visit Spend</v>
          </cell>
          <cell r="C221" t="str">
            <v>Iceland</v>
          </cell>
          <cell r="D221" t="str">
            <v>TOTAL GB</v>
          </cell>
          <cell r="E221">
            <v>13.5</v>
          </cell>
          <cell r="F221">
            <v>13.39</v>
          </cell>
        </row>
        <row r="222">
          <cell r="A222" t="str">
            <v>12 Weekly Average Visit Spend:Aldi</v>
          </cell>
          <cell r="B222" t="str">
            <v>12 Weekly Average Visit Spend</v>
          </cell>
          <cell r="C222" t="str">
            <v>Aldi</v>
          </cell>
          <cell r="D222" t="str">
            <v>TOTAL GB</v>
          </cell>
          <cell r="E222">
            <v>19.71</v>
          </cell>
          <cell r="F222">
            <v>21.78</v>
          </cell>
        </row>
        <row r="223">
          <cell r="A223" t="str">
            <v>12 Weekly Average Visit Spend:Lidl</v>
          </cell>
          <cell r="B223" t="str">
            <v>12 Weekly Average Visit Spend</v>
          </cell>
          <cell r="C223" t="str">
            <v>Lidl</v>
          </cell>
          <cell r="D223" t="str">
            <v>TOTAL GB</v>
          </cell>
          <cell r="E223">
            <v>16.98</v>
          </cell>
          <cell r="F223">
            <v>17.420000000000002</v>
          </cell>
        </row>
        <row r="224">
          <cell r="A224" t="str">
            <v>12 % chg yr ago:Total Grocers</v>
          </cell>
          <cell r="B224" t="str">
            <v>12 % chg yr ago</v>
          </cell>
          <cell r="C224" t="str">
            <v>Total Grocers</v>
          </cell>
          <cell r="D224" t="str">
            <v>TOTAL GB</v>
          </cell>
          <cell r="E224" t="str">
            <v>-</v>
          </cell>
          <cell r="F224">
            <v>1.9344990370869786E-2</v>
          </cell>
        </row>
        <row r="225">
          <cell r="A225" t="str">
            <v>12 % chg yr ago:Total Multiple Grocers</v>
          </cell>
          <cell r="B225" t="str">
            <v>12 % chg yr ago</v>
          </cell>
          <cell r="C225" t="str">
            <v>Total Multiple Grocers</v>
          </cell>
          <cell r="D225" t="str">
            <v>TOTAL GB</v>
          </cell>
          <cell r="E225" t="str">
            <v>-</v>
          </cell>
          <cell r="F225">
            <v>2.7014984034422707E-2</v>
          </cell>
        </row>
        <row r="226">
          <cell r="A226" t="str">
            <v>12 % chg yr ago:Total Tesco</v>
          </cell>
          <cell r="B226" t="str">
            <v>12 % chg yr ago</v>
          </cell>
          <cell r="C226" t="str">
            <v>Total Tesco</v>
          </cell>
          <cell r="D226" t="str">
            <v>TOTAL GB</v>
          </cell>
          <cell r="E226" t="str">
            <v>-</v>
          </cell>
          <cell r="F226">
            <v>5.3335246755157328E-3</v>
          </cell>
        </row>
        <row r="227">
          <cell r="A227" t="str">
            <v>12 % chg yr ago:Asda</v>
          </cell>
          <cell r="B227" t="str">
            <v>12 % chg yr ago</v>
          </cell>
          <cell r="C227" t="str">
            <v>Asda</v>
          </cell>
          <cell r="D227" t="str">
            <v>TOTAL GB</v>
          </cell>
          <cell r="E227" t="str">
            <v>-</v>
          </cell>
          <cell r="F227">
            <v>-1.5155819369487844E-3</v>
          </cell>
        </row>
        <row r="228">
          <cell r="A228" t="str">
            <v>12 % chg yr ago:Total Sainsbury</v>
          </cell>
          <cell r="B228" t="str">
            <v>12 % chg yr ago</v>
          </cell>
          <cell r="C228" t="str">
            <v>Total Sainsbury</v>
          </cell>
          <cell r="D228" t="str">
            <v>TOTAL GB</v>
          </cell>
          <cell r="E228" t="str">
            <v>-</v>
          </cell>
          <cell r="F228">
            <v>2.2711659621781788E-2</v>
          </cell>
        </row>
        <row r="229">
          <cell r="A229" t="str">
            <v>12 % chg yr ago:Morrisons</v>
          </cell>
          <cell r="B229" t="str">
            <v>12 % chg yr ago</v>
          </cell>
          <cell r="C229" t="str">
            <v>Morrisons</v>
          </cell>
          <cell r="D229" t="str">
            <v>TOTAL GB</v>
          </cell>
          <cell r="E229" t="str">
            <v>-</v>
          </cell>
          <cell r="F229">
            <v>9.3514389302395973E-3</v>
          </cell>
        </row>
        <row r="230">
          <cell r="A230" t="str">
            <v>12 % chg yr ago:Co-Operative</v>
          </cell>
          <cell r="B230" t="str">
            <v>12 % chg yr ago</v>
          </cell>
          <cell r="C230" t="str">
            <v>Co-Operative</v>
          </cell>
          <cell r="D230" t="str">
            <v>TOTAL GB</v>
          </cell>
          <cell r="E230" t="str">
            <v>-</v>
          </cell>
          <cell r="F230">
            <v>2.5346897009439484E-3</v>
          </cell>
        </row>
        <row r="231">
          <cell r="A231" t="str">
            <v>12 % chg yr ago:Waitrose</v>
          </cell>
          <cell r="B231" t="str">
            <v>12 % chg yr ago</v>
          </cell>
          <cell r="C231" t="str">
            <v>Waitrose</v>
          </cell>
          <cell r="D231" t="str">
            <v>TOTAL GB</v>
          </cell>
          <cell r="E231" t="str">
            <v>-</v>
          </cell>
          <cell r="F231">
            <v>8.3790887829614302E-2</v>
          </cell>
        </row>
        <row r="232">
          <cell r="A232" t="str">
            <v>12 % chg yr ago:Marks And Spencer</v>
          </cell>
          <cell r="B232" t="str">
            <v>12 % chg yr ago</v>
          </cell>
          <cell r="C232" t="str">
            <v>Marks And Spencer</v>
          </cell>
          <cell r="D232" t="str">
            <v>TOTAL GB</v>
          </cell>
          <cell r="E232" t="str">
            <v>-</v>
          </cell>
          <cell r="F232">
            <v>5.9070231013170327E-2</v>
          </cell>
        </row>
        <row r="233">
          <cell r="A233" t="str">
            <v>12 % chg yr ago:Iceland</v>
          </cell>
          <cell r="B233" t="str">
            <v>12 % chg yr ago</v>
          </cell>
          <cell r="C233" t="str">
            <v>Iceland</v>
          </cell>
          <cell r="D233" t="str">
            <v>TOTAL GB</v>
          </cell>
          <cell r="E233" t="str">
            <v>-</v>
          </cell>
          <cell r="F233">
            <v>4.3920940920786355E-2</v>
          </cell>
        </row>
        <row r="234">
          <cell r="A234" t="str">
            <v>12 % chg yr ago:Aldi</v>
          </cell>
          <cell r="B234" t="str">
            <v>12 % chg yr ago</v>
          </cell>
          <cell r="C234" t="str">
            <v>Aldi</v>
          </cell>
          <cell r="D234" t="str">
            <v>TOTAL GB</v>
          </cell>
          <cell r="E234" t="str">
            <v>-</v>
          </cell>
          <cell r="F234">
            <v>0.24289893279140906</v>
          </cell>
        </row>
        <row r="235">
          <cell r="A235" t="str">
            <v>12 % chg yr ago:Lidl</v>
          </cell>
          <cell r="B235" t="str">
            <v>12 % chg yr ago</v>
          </cell>
          <cell r="C235" t="str">
            <v>Lidl</v>
          </cell>
          <cell r="D235" t="str">
            <v>TOTAL GB</v>
          </cell>
          <cell r="E235" t="str">
            <v>-</v>
          </cell>
          <cell r="F235">
            <v>3.3948580576537379E-2</v>
          </cell>
        </row>
      </sheetData>
      <sheetData sheetId="7">
        <row r="34">
          <cell r="B34" t="str">
            <v>FCT</v>
          </cell>
          <cell r="C34" t="str">
            <v>MKT</v>
          </cell>
          <cell r="D34" t="str">
            <v>PROD</v>
          </cell>
          <cell r="E34" t="str">
            <v>04/09/2010</v>
          </cell>
          <cell r="F34" t="str">
            <v>02/10/2010</v>
          </cell>
          <cell r="G34" t="str">
            <v>30/10/2010</v>
          </cell>
          <cell r="H34" t="str">
            <v>27/11/2010</v>
          </cell>
          <cell r="I34" t="str">
            <v>25/12/2010</v>
          </cell>
          <cell r="J34" t="str">
            <v>22/01/2011</v>
          </cell>
          <cell r="K34" t="str">
            <v>19/02/2011</v>
          </cell>
          <cell r="L34" t="str">
            <v>19/03/2011</v>
          </cell>
          <cell r="M34" t="str">
            <v>16/04/2011</v>
          </cell>
          <cell r="N34" t="str">
            <v>14/05/2011</v>
          </cell>
          <cell r="O34" t="str">
            <v>11/06/2011</v>
          </cell>
          <cell r="P34" t="str">
            <v>09/07/2011</v>
          </cell>
          <cell r="Q34" t="str">
            <v>06/08/2011</v>
          </cell>
          <cell r="R34" t="str">
            <v>03/09/2011</v>
          </cell>
        </row>
        <row r="35">
          <cell r="A35" t="str">
            <v>4 Weekly Share of Total Grocers:Total Grocers</v>
          </cell>
          <cell r="B35" t="str">
            <v>4 Weekly Share of Total Grocers</v>
          </cell>
          <cell r="C35" t="str">
            <v>Total Grocers</v>
          </cell>
          <cell r="D35" t="str">
            <v>TOTAL GB</v>
          </cell>
          <cell r="E35">
            <v>100</v>
          </cell>
          <cell r="F35">
            <v>100</v>
          </cell>
          <cell r="G35">
            <v>100</v>
          </cell>
          <cell r="H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M35">
            <v>100</v>
          </cell>
          <cell r="N35">
            <v>100</v>
          </cell>
          <cell r="O35">
            <v>100</v>
          </cell>
          <cell r="P35">
            <v>100</v>
          </cell>
          <cell r="Q35">
            <v>100</v>
          </cell>
          <cell r="R35">
            <v>100</v>
          </cell>
        </row>
        <row r="36">
          <cell r="A36" t="str">
            <v>4 Weekly Share of Total Grocers:Multiple Grocers</v>
          </cell>
          <cell r="B36" t="str">
            <v>4 Weekly Share of Total Grocers</v>
          </cell>
          <cell r="C36" t="str">
            <v>Multiple Grocers</v>
          </cell>
          <cell r="D36" t="str">
            <v>TOTAL GB</v>
          </cell>
          <cell r="E36">
            <v>95.27</v>
          </cell>
          <cell r="F36">
            <v>95.34</v>
          </cell>
          <cell r="G36">
            <v>95.38</v>
          </cell>
          <cell r="H36">
            <v>95.81</v>
          </cell>
          <cell r="I36">
            <v>96.27</v>
          </cell>
          <cell r="J36">
            <v>94.97</v>
          </cell>
          <cell r="K36">
            <v>95.14</v>
          </cell>
          <cell r="L36">
            <v>95.49</v>
          </cell>
          <cell r="M36">
            <v>95.65</v>
          </cell>
          <cell r="N36">
            <v>95.93</v>
          </cell>
          <cell r="O36">
            <v>95.66</v>
          </cell>
          <cell r="P36">
            <v>95.46</v>
          </cell>
          <cell r="Q36">
            <v>95.29</v>
          </cell>
          <cell r="R36">
            <v>95.54</v>
          </cell>
        </row>
        <row r="37">
          <cell r="A37" t="str">
            <v>4 Weekly Share of Total Grocers:Tesco</v>
          </cell>
          <cell r="B37" t="str">
            <v>4 Weekly Share of Total Grocers</v>
          </cell>
          <cell r="C37" t="str">
            <v>Tesco</v>
          </cell>
          <cell r="D37" t="str">
            <v>TOTAL GB</v>
          </cell>
          <cell r="E37">
            <v>29.63</v>
          </cell>
          <cell r="F37">
            <v>29.25</v>
          </cell>
          <cell r="G37">
            <v>28.93</v>
          </cell>
          <cell r="H37">
            <v>29.43</v>
          </cell>
          <cell r="I37">
            <v>29.28</v>
          </cell>
          <cell r="J37">
            <v>28.86</v>
          </cell>
          <cell r="K37">
            <v>29</v>
          </cell>
          <cell r="L37">
            <v>29.04</v>
          </cell>
          <cell r="M37">
            <v>28.93</v>
          </cell>
          <cell r="N37">
            <v>29.46</v>
          </cell>
          <cell r="O37">
            <v>29.48</v>
          </cell>
          <cell r="P37">
            <v>29.11</v>
          </cell>
          <cell r="Q37">
            <v>28.92</v>
          </cell>
          <cell r="R37">
            <v>29.6</v>
          </cell>
        </row>
        <row r="38">
          <cell r="A38" t="str">
            <v>4 Weekly Share of Total Grocers:Sainsbury</v>
          </cell>
          <cell r="B38" t="str">
            <v>4 Weekly Share of Total Grocers</v>
          </cell>
          <cell r="C38" t="str">
            <v>Sainsbury</v>
          </cell>
          <cell r="D38" t="str">
            <v>TOTAL GB</v>
          </cell>
          <cell r="E38">
            <v>15.24</v>
          </cell>
          <cell r="F38">
            <v>15.66</v>
          </cell>
          <cell r="G38">
            <v>15.78</v>
          </cell>
          <cell r="H38">
            <v>16.03</v>
          </cell>
          <cell r="I38">
            <v>16.27</v>
          </cell>
          <cell r="J38">
            <v>16.29</v>
          </cell>
          <cell r="K38">
            <v>15.7</v>
          </cell>
          <cell r="L38">
            <v>15.88</v>
          </cell>
          <cell r="M38">
            <v>15.96</v>
          </cell>
          <cell r="N38">
            <v>16.03</v>
          </cell>
          <cell r="O38">
            <v>15.72</v>
          </cell>
          <cell r="P38">
            <v>15.81</v>
          </cell>
          <cell r="Q38">
            <v>15.82</v>
          </cell>
          <cell r="R38">
            <v>15.59</v>
          </cell>
        </row>
        <row r="39">
          <cell r="A39" t="str">
            <v>4 Weekly Share of Total Grocers:Asda</v>
          </cell>
          <cell r="B39" t="str">
            <v>4 Weekly Share of Total Grocers</v>
          </cell>
          <cell r="C39" t="str">
            <v>Asda</v>
          </cell>
          <cell r="D39" t="str">
            <v>TOTAL GB</v>
          </cell>
          <cell r="E39">
            <v>16.05</v>
          </cell>
          <cell r="F39">
            <v>16.38</v>
          </cell>
          <cell r="G39">
            <v>16.64</v>
          </cell>
          <cell r="H39">
            <v>16.61</v>
          </cell>
          <cell r="I39">
            <v>16.54</v>
          </cell>
          <cell r="J39">
            <v>15.81</v>
          </cell>
          <cell r="K39">
            <v>15.83</v>
          </cell>
          <cell r="L39">
            <v>15.89</v>
          </cell>
          <cell r="M39">
            <v>15.84</v>
          </cell>
          <cell r="N39">
            <v>15.86</v>
          </cell>
          <cell r="O39">
            <v>15.69</v>
          </cell>
          <cell r="P39">
            <v>16.14</v>
          </cell>
          <cell r="Q39">
            <v>16.11</v>
          </cell>
          <cell r="R39">
            <v>16.190000000000001</v>
          </cell>
        </row>
        <row r="40">
          <cell r="A40" t="str">
            <v>4 Weekly Share of Total Grocers:Morrisons</v>
          </cell>
          <cell r="B40" t="str">
            <v>4 Weekly Share of Total Grocers</v>
          </cell>
          <cell r="C40" t="str">
            <v>Morrisons</v>
          </cell>
          <cell r="D40" t="str">
            <v>TOTAL GB</v>
          </cell>
          <cell r="E40">
            <v>11.16</v>
          </cell>
          <cell r="F40">
            <v>11.01</v>
          </cell>
          <cell r="G40">
            <v>11.11</v>
          </cell>
          <cell r="H40">
            <v>11.6</v>
          </cell>
          <cell r="I40">
            <v>11.43</v>
          </cell>
          <cell r="J40">
            <v>11.49</v>
          </cell>
          <cell r="K40">
            <v>11.29</v>
          </cell>
          <cell r="L40">
            <v>11.42</v>
          </cell>
          <cell r="M40">
            <v>11.51</v>
          </cell>
          <cell r="N40">
            <v>11.46</v>
          </cell>
          <cell r="O40">
            <v>11.5</v>
          </cell>
          <cell r="P40">
            <v>11.23</v>
          </cell>
          <cell r="Q40">
            <v>11.32</v>
          </cell>
          <cell r="R40">
            <v>11.23</v>
          </cell>
        </row>
        <row r="41">
          <cell r="A41" t="str">
            <v>4 Weekly Share of Total Grocers:Somerfield</v>
          </cell>
          <cell r="B41" t="str">
            <v>4 Weekly Share of Total Grocers</v>
          </cell>
          <cell r="C41" t="str">
            <v>Somerfield</v>
          </cell>
          <cell r="D41" t="str">
            <v>TOTAL GB</v>
          </cell>
          <cell r="E41">
            <v>0.79</v>
          </cell>
          <cell r="F41">
            <v>0.53</v>
          </cell>
          <cell r="G41">
            <v>0.3</v>
          </cell>
          <cell r="H41">
            <v>0.06</v>
          </cell>
          <cell r="I41">
            <v>0.01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A42" t="str">
            <v>4 Weekly Share of Total Grocers:Waitrose</v>
          </cell>
          <cell r="B42" t="str">
            <v>4 Weekly Share of Total Grocers</v>
          </cell>
          <cell r="C42" t="str">
            <v>Waitrose</v>
          </cell>
          <cell r="D42" t="str">
            <v>TOTAL GB</v>
          </cell>
          <cell r="E42">
            <v>3.78</v>
          </cell>
          <cell r="F42">
            <v>3.84</v>
          </cell>
          <cell r="G42">
            <v>3.88</v>
          </cell>
          <cell r="H42">
            <v>3.9</v>
          </cell>
          <cell r="I42">
            <v>4.12</v>
          </cell>
          <cell r="J42">
            <v>4.05</v>
          </cell>
          <cell r="K42">
            <v>4.05</v>
          </cell>
          <cell r="L42">
            <v>4.03</v>
          </cell>
          <cell r="M42">
            <v>4</v>
          </cell>
          <cell r="N42">
            <v>4.0599999999999996</v>
          </cell>
          <cell r="O42">
            <v>4.07</v>
          </cell>
          <cell r="P42">
            <v>4.09</v>
          </cell>
          <cell r="Q42">
            <v>3.94</v>
          </cell>
          <cell r="R42">
            <v>3.91</v>
          </cell>
        </row>
        <row r="43">
          <cell r="A43" t="str">
            <v>4 Weekly Share of Total Grocers:Iceland</v>
          </cell>
          <cell r="B43" t="str">
            <v>4 Weekly Share of Total Grocers</v>
          </cell>
          <cell r="C43" t="str">
            <v>Iceland</v>
          </cell>
          <cell r="D43" t="str">
            <v>TOTAL GB</v>
          </cell>
          <cell r="E43">
            <v>1.81</v>
          </cell>
          <cell r="F43">
            <v>1.84</v>
          </cell>
          <cell r="G43">
            <v>1.89</v>
          </cell>
          <cell r="H43">
            <v>1.86</v>
          </cell>
          <cell r="I43">
            <v>2.04</v>
          </cell>
          <cell r="J43">
            <v>1.79</v>
          </cell>
          <cell r="K43">
            <v>1.96</v>
          </cell>
          <cell r="L43">
            <v>2</v>
          </cell>
          <cell r="M43">
            <v>1.92</v>
          </cell>
          <cell r="N43">
            <v>1.9</v>
          </cell>
          <cell r="O43">
            <v>2.0099999999999998</v>
          </cell>
          <cell r="P43">
            <v>1.99</v>
          </cell>
          <cell r="Q43">
            <v>1.96</v>
          </cell>
          <cell r="R43">
            <v>1.91</v>
          </cell>
        </row>
        <row r="44">
          <cell r="A44" t="str">
            <v>4 Weekly Share of Total Grocers:Marks and Spencer</v>
          </cell>
          <cell r="B44" t="str">
            <v>4 Weekly Share of Total Grocers</v>
          </cell>
          <cell r="C44" t="str">
            <v>Marks and Spencer</v>
          </cell>
          <cell r="D44" t="str">
            <v>TOTAL GB</v>
          </cell>
          <cell r="E44">
            <v>3.49</v>
          </cell>
          <cell r="F44">
            <v>3.46</v>
          </cell>
          <cell r="G44">
            <v>3.53</v>
          </cell>
          <cell r="H44">
            <v>3.56</v>
          </cell>
          <cell r="I44">
            <v>4.4800000000000004</v>
          </cell>
          <cell r="J44">
            <v>3.48</v>
          </cell>
          <cell r="K44">
            <v>3.62</v>
          </cell>
          <cell r="L44">
            <v>3.5</v>
          </cell>
          <cell r="M44">
            <v>3.62</v>
          </cell>
          <cell r="N44">
            <v>3.43</v>
          </cell>
          <cell r="O44">
            <v>3.48</v>
          </cell>
          <cell r="P44">
            <v>3.51</v>
          </cell>
          <cell r="Q44">
            <v>3.52</v>
          </cell>
          <cell r="R44">
            <v>3.47</v>
          </cell>
        </row>
        <row r="45">
          <cell r="A45" t="str">
            <v>4 Weekly Share of Total Grocers:Co-operative</v>
          </cell>
          <cell r="B45" t="str">
            <v>4 Weekly Share of Total Grocers</v>
          </cell>
          <cell r="C45" t="str">
            <v>Co-operative</v>
          </cell>
          <cell r="D45" t="str">
            <v>TOTAL GB</v>
          </cell>
          <cell r="E45">
            <v>8.01</v>
          </cell>
          <cell r="F45">
            <v>7.78</v>
          </cell>
          <cell r="G45">
            <v>7.54</v>
          </cell>
          <cell r="H45">
            <v>7.11</v>
          </cell>
          <cell r="I45">
            <v>6.36</v>
          </cell>
          <cell r="J45">
            <v>7.38</v>
          </cell>
          <cell r="K45">
            <v>7.4</v>
          </cell>
          <cell r="L45">
            <v>7.46</v>
          </cell>
          <cell r="M45">
            <v>7.5</v>
          </cell>
          <cell r="N45">
            <v>7.55</v>
          </cell>
          <cell r="O45">
            <v>7.59</v>
          </cell>
          <cell r="P45">
            <v>7.56</v>
          </cell>
          <cell r="Q45">
            <v>7.67</v>
          </cell>
          <cell r="R45">
            <v>7.6</v>
          </cell>
        </row>
        <row r="46">
          <cell r="A46" t="str">
            <v>4 Weekly Share of Total Grocers:Aldi</v>
          </cell>
          <cell r="B46" t="str">
            <v>4 Weekly Share of Total Grocers</v>
          </cell>
          <cell r="C46" t="str">
            <v>Aldi</v>
          </cell>
          <cell r="D46" t="str">
            <v>TOTAL GB</v>
          </cell>
          <cell r="E46">
            <v>1.5</v>
          </cell>
          <cell r="F46">
            <v>1.57</v>
          </cell>
          <cell r="G46">
            <v>1.55</v>
          </cell>
          <cell r="H46">
            <v>1.49</v>
          </cell>
          <cell r="I46">
            <v>1.62</v>
          </cell>
          <cell r="J46">
            <v>1.56</v>
          </cell>
          <cell r="K46">
            <v>1.76</v>
          </cell>
          <cell r="L46">
            <v>1.76</v>
          </cell>
          <cell r="M46">
            <v>1.82</v>
          </cell>
          <cell r="N46">
            <v>1.78</v>
          </cell>
          <cell r="O46">
            <v>1.76</v>
          </cell>
          <cell r="P46">
            <v>1.81</v>
          </cell>
          <cell r="Q46">
            <v>1.77</v>
          </cell>
          <cell r="R46">
            <v>1.89</v>
          </cell>
        </row>
        <row r="47">
          <cell r="A47" t="str">
            <v>4 Weekly Share of Total Grocers:Lidl</v>
          </cell>
          <cell r="B47" t="str">
            <v>4 Weekly Share of Total Grocers</v>
          </cell>
          <cell r="C47" t="str">
            <v>Lidl</v>
          </cell>
          <cell r="D47" t="str">
            <v>TOTAL GB</v>
          </cell>
          <cell r="E47">
            <v>1.94</v>
          </cell>
          <cell r="F47">
            <v>1.88</v>
          </cell>
          <cell r="G47">
            <v>1.91</v>
          </cell>
          <cell r="H47">
            <v>1.69</v>
          </cell>
          <cell r="I47">
            <v>1.78</v>
          </cell>
          <cell r="J47">
            <v>1.7</v>
          </cell>
          <cell r="K47">
            <v>1.88</v>
          </cell>
          <cell r="L47">
            <v>1.84</v>
          </cell>
          <cell r="M47">
            <v>1.87</v>
          </cell>
          <cell r="N47">
            <v>1.84</v>
          </cell>
          <cell r="O47">
            <v>1.82</v>
          </cell>
          <cell r="P47">
            <v>1.8</v>
          </cell>
          <cell r="Q47">
            <v>1.95</v>
          </cell>
          <cell r="R47">
            <v>1.92</v>
          </cell>
        </row>
        <row r="48">
          <cell r="A48" t="str">
            <v>12 Weekly Share of Total Grocers:Total Grocers</v>
          </cell>
          <cell r="B48" t="str">
            <v>12 Weekly Share of Total Grocers</v>
          </cell>
          <cell r="C48" t="str">
            <v>Total Grocers</v>
          </cell>
          <cell r="D48" t="str">
            <v>TOTAL GB</v>
          </cell>
          <cell r="E48">
            <v>100</v>
          </cell>
          <cell r="F48">
            <v>100</v>
          </cell>
          <cell r="G48">
            <v>100</v>
          </cell>
          <cell r="H48">
            <v>100</v>
          </cell>
          <cell r="I48">
            <v>100</v>
          </cell>
          <cell r="J48">
            <v>100</v>
          </cell>
          <cell r="K48">
            <v>100</v>
          </cell>
          <cell r="L48">
            <v>100</v>
          </cell>
          <cell r="M48">
            <v>100</v>
          </cell>
          <cell r="N48">
            <v>100</v>
          </cell>
          <cell r="O48">
            <v>100</v>
          </cell>
          <cell r="P48">
            <v>100</v>
          </cell>
          <cell r="Q48">
            <v>100</v>
          </cell>
          <cell r="R48">
            <v>100</v>
          </cell>
        </row>
        <row r="49">
          <cell r="A49" t="str">
            <v>12 Weekly Share of Total Grocers:Multiple Grocers</v>
          </cell>
          <cell r="B49" t="str">
            <v>12 Weekly Share of Total Grocers</v>
          </cell>
          <cell r="C49" t="str">
            <v>Multiple Grocers</v>
          </cell>
          <cell r="D49" t="str">
            <v>TOTAL GB</v>
          </cell>
          <cell r="E49">
            <v>95.55</v>
          </cell>
          <cell r="F49">
            <v>95.54</v>
          </cell>
          <cell r="G49">
            <v>95.55</v>
          </cell>
          <cell r="H49">
            <v>95.79</v>
          </cell>
          <cell r="I49">
            <v>95.93</v>
          </cell>
          <cell r="J49">
            <v>95.88</v>
          </cell>
          <cell r="K49">
            <v>95.5</v>
          </cell>
          <cell r="L49">
            <v>95.28</v>
          </cell>
          <cell r="M49">
            <v>95.26</v>
          </cell>
          <cell r="N49">
            <v>95.48</v>
          </cell>
          <cell r="O49">
            <v>95.38</v>
          </cell>
          <cell r="P49">
            <v>95.39</v>
          </cell>
          <cell r="Q49">
            <v>95.31</v>
          </cell>
          <cell r="R49">
            <v>95.49</v>
          </cell>
        </row>
        <row r="50">
          <cell r="A50" t="str">
            <v>12 Weekly Share of Total Grocers:Tesco</v>
          </cell>
          <cell r="B50" t="str">
            <v>12 Weekly Share of Total Grocers</v>
          </cell>
          <cell r="C50" t="str">
            <v>Tesco</v>
          </cell>
          <cell r="D50" t="str">
            <v>TOTAL GB</v>
          </cell>
          <cell r="E50">
            <v>29.38</v>
          </cell>
          <cell r="F50">
            <v>29.43</v>
          </cell>
          <cell r="G50">
            <v>29.35</v>
          </cell>
          <cell r="H50">
            <v>29.3</v>
          </cell>
          <cell r="I50">
            <v>29.26</v>
          </cell>
          <cell r="J50">
            <v>29.25</v>
          </cell>
          <cell r="K50">
            <v>29.07</v>
          </cell>
          <cell r="L50">
            <v>29</v>
          </cell>
          <cell r="M50">
            <v>28.94</v>
          </cell>
          <cell r="N50">
            <v>29.1</v>
          </cell>
          <cell r="O50">
            <v>29.2</v>
          </cell>
          <cell r="P50">
            <v>29.27</v>
          </cell>
          <cell r="Q50">
            <v>29.14</v>
          </cell>
          <cell r="R50">
            <v>29.25</v>
          </cell>
        </row>
        <row r="51">
          <cell r="A51" t="str">
            <v>12 Weekly Share of Total Grocers:Sainsbury</v>
          </cell>
          <cell r="B51" t="str">
            <v>12 Weekly Share of Total Grocers</v>
          </cell>
          <cell r="C51" t="str">
            <v>Sainsbury</v>
          </cell>
          <cell r="D51" t="str">
            <v>TOTAL GB</v>
          </cell>
          <cell r="E51">
            <v>15.45</v>
          </cell>
          <cell r="F51">
            <v>15.48</v>
          </cell>
          <cell r="G51">
            <v>15.61</v>
          </cell>
          <cell r="H51">
            <v>15.88</v>
          </cell>
          <cell r="I51">
            <v>16.07</v>
          </cell>
          <cell r="J51">
            <v>16.22</v>
          </cell>
          <cell r="K51">
            <v>16.100000000000001</v>
          </cell>
          <cell r="L51">
            <v>15.97</v>
          </cell>
          <cell r="M51">
            <v>15.82</v>
          </cell>
          <cell r="N51">
            <v>15.93</v>
          </cell>
          <cell r="O51">
            <v>15.85</v>
          </cell>
          <cell r="P51">
            <v>15.81</v>
          </cell>
          <cell r="Q51">
            <v>15.77</v>
          </cell>
          <cell r="R51">
            <v>15.76</v>
          </cell>
        </row>
        <row r="52">
          <cell r="A52" t="str">
            <v>12 Weekly Share of Total Grocers:Asda</v>
          </cell>
          <cell r="B52" t="str">
            <v>12 Weekly Share of Total Grocers</v>
          </cell>
          <cell r="C52" t="str">
            <v>Asda</v>
          </cell>
          <cell r="D52" t="str">
            <v>TOTAL GB</v>
          </cell>
          <cell r="E52">
            <v>16.07</v>
          </cell>
          <cell r="F52">
            <v>16.22</v>
          </cell>
          <cell r="G52">
            <v>16.41</v>
          </cell>
          <cell r="H52">
            <v>16.600000000000001</v>
          </cell>
          <cell r="I52">
            <v>16.61</v>
          </cell>
          <cell r="J52">
            <v>16.38</v>
          </cell>
          <cell r="K52">
            <v>16.11</v>
          </cell>
          <cell r="L52">
            <v>15.86</v>
          </cell>
          <cell r="M52">
            <v>15.83</v>
          </cell>
          <cell r="N52">
            <v>15.84</v>
          </cell>
          <cell r="O52">
            <v>15.75</v>
          </cell>
          <cell r="P52">
            <v>15.85</v>
          </cell>
          <cell r="Q52">
            <v>15.96</v>
          </cell>
          <cell r="R52">
            <v>16.170000000000002</v>
          </cell>
        </row>
        <row r="53">
          <cell r="A53" t="str">
            <v>12 Weekly Share of Total Grocers:Morrisons</v>
          </cell>
          <cell r="B53" t="str">
            <v>12 Weekly Share of Total Grocers</v>
          </cell>
          <cell r="C53" t="str">
            <v>Morrisons</v>
          </cell>
          <cell r="D53" t="str">
            <v>TOTAL GB</v>
          </cell>
          <cell r="E53">
            <v>11.15</v>
          </cell>
          <cell r="F53">
            <v>11.14</v>
          </cell>
          <cell r="G53">
            <v>11.13</v>
          </cell>
          <cell r="H53">
            <v>11.29</v>
          </cell>
          <cell r="I53">
            <v>11.41</v>
          </cell>
          <cell r="J53">
            <v>11.52</v>
          </cell>
          <cell r="K53">
            <v>11.41</v>
          </cell>
          <cell r="L53">
            <v>11.41</v>
          </cell>
          <cell r="M53">
            <v>11.39</v>
          </cell>
          <cell r="N53">
            <v>11.44</v>
          </cell>
          <cell r="O53">
            <v>11.45</v>
          </cell>
          <cell r="P53">
            <v>11.37</v>
          </cell>
          <cell r="Q53">
            <v>11.34</v>
          </cell>
          <cell r="R53">
            <v>11.28</v>
          </cell>
        </row>
        <row r="54">
          <cell r="A54" t="str">
            <v>12 Weekly Share of Total Grocers:Somerfield</v>
          </cell>
          <cell r="B54" t="str">
            <v>12 Weekly Share of Total Grocers</v>
          </cell>
          <cell r="C54" t="str">
            <v>Somerfield</v>
          </cell>
          <cell r="D54" t="str">
            <v>TOTAL GB</v>
          </cell>
          <cell r="E54">
            <v>1.07</v>
          </cell>
          <cell r="F54">
            <v>0.81</v>
          </cell>
          <cell r="G54">
            <v>0.54</v>
          </cell>
          <cell r="H54">
            <v>0.28999999999999998</v>
          </cell>
          <cell r="I54">
            <v>0.11</v>
          </cell>
          <cell r="J54">
            <v>0.02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 t="str">
            <v>12 Weekly Share of Total Grocers:Waitrose</v>
          </cell>
          <cell r="B55" t="str">
            <v>12 Weekly Share of Total Grocers</v>
          </cell>
          <cell r="C55" t="str">
            <v>Waitrose</v>
          </cell>
          <cell r="D55" t="str">
            <v>TOTAL GB</v>
          </cell>
          <cell r="E55">
            <v>3.87</v>
          </cell>
          <cell r="F55">
            <v>3.83</v>
          </cell>
          <cell r="G55">
            <v>3.85</v>
          </cell>
          <cell r="H55">
            <v>3.89</v>
          </cell>
          <cell r="I55">
            <v>3.99</v>
          </cell>
          <cell r="J55">
            <v>4.03</v>
          </cell>
          <cell r="K55">
            <v>4.08</v>
          </cell>
          <cell r="L55">
            <v>4.04</v>
          </cell>
          <cell r="M55">
            <v>4.0199999999999996</v>
          </cell>
          <cell r="N55">
            <v>4.0199999999999996</v>
          </cell>
          <cell r="O55">
            <v>4.03</v>
          </cell>
          <cell r="P55">
            <v>4.0599999999999996</v>
          </cell>
          <cell r="Q55">
            <v>4.03</v>
          </cell>
          <cell r="R55">
            <v>3.99</v>
          </cell>
        </row>
        <row r="56">
          <cell r="A56" t="str">
            <v>12 Weekly Share of Total Grocers:Iceland</v>
          </cell>
          <cell r="B56" t="str">
            <v>12 Weekly Share of Total Grocers</v>
          </cell>
          <cell r="C56" t="str">
            <v>Iceland</v>
          </cell>
          <cell r="D56" t="str">
            <v>TOTAL GB</v>
          </cell>
          <cell r="E56">
            <v>1.86</v>
          </cell>
          <cell r="F56">
            <v>1.85</v>
          </cell>
          <cell r="G56">
            <v>1.85</v>
          </cell>
          <cell r="H56">
            <v>1.87</v>
          </cell>
          <cell r="I56">
            <v>1.94</v>
          </cell>
          <cell r="J56">
            <v>1.91</v>
          </cell>
          <cell r="K56">
            <v>1.94</v>
          </cell>
          <cell r="L56">
            <v>1.92</v>
          </cell>
          <cell r="M56">
            <v>1.96</v>
          </cell>
          <cell r="N56">
            <v>1.93</v>
          </cell>
          <cell r="O56">
            <v>1.94</v>
          </cell>
          <cell r="P56">
            <v>1.96</v>
          </cell>
          <cell r="Q56">
            <v>1.99</v>
          </cell>
          <cell r="R56">
            <v>1.96</v>
          </cell>
        </row>
        <row r="57">
          <cell r="A57" t="str">
            <v>12 Weekly Share of Total Grocers:Marks and Spencer</v>
          </cell>
          <cell r="B57" t="str">
            <v>12 Weekly Share of Total Grocers</v>
          </cell>
          <cell r="C57" t="str">
            <v>Marks and Spencer</v>
          </cell>
          <cell r="D57" t="str">
            <v>TOTAL GB</v>
          </cell>
          <cell r="E57">
            <v>3.55</v>
          </cell>
          <cell r="F57">
            <v>3.52</v>
          </cell>
          <cell r="G57">
            <v>3.5</v>
          </cell>
          <cell r="H57">
            <v>3.53</v>
          </cell>
          <cell r="I57">
            <v>3.91</v>
          </cell>
          <cell r="J57">
            <v>3.9</v>
          </cell>
          <cell r="K57">
            <v>3.92</v>
          </cell>
          <cell r="L57">
            <v>3.54</v>
          </cell>
          <cell r="M57">
            <v>3.58</v>
          </cell>
          <cell r="N57">
            <v>3.51</v>
          </cell>
          <cell r="O57">
            <v>3.5</v>
          </cell>
          <cell r="P57">
            <v>3.46</v>
          </cell>
          <cell r="Q57">
            <v>3.5</v>
          </cell>
          <cell r="R57">
            <v>3.5</v>
          </cell>
        </row>
        <row r="58">
          <cell r="A58" t="str">
            <v>12 Weekly Share of Total Grocers:Co-operative</v>
          </cell>
          <cell r="B58" t="str">
            <v>12 Weekly Share of Total Grocers</v>
          </cell>
          <cell r="C58" t="str">
            <v>Co-operative</v>
          </cell>
          <cell r="D58" t="str">
            <v>TOTAL GB</v>
          </cell>
          <cell r="E58">
            <v>8.15</v>
          </cell>
          <cell r="F58">
            <v>8.01</v>
          </cell>
          <cell r="G58">
            <v>7.8</v>
          </cell>
          <cell r="H58">
            <v>7.49</v>
          </cell>
          <cell r="I58">
            <v>6.96</v>
          </cell>
          <cell r="J58">
            <v>6.9</v>
          </cell>
          <cell r="K58">
            <v>6.98</v>
          </cell>
          <cell r="L58">
            <v>7.42</v>
          </cell>
          <cell r="M58">
            <v>7.44</v>
          </cell>
          <cell r="N58">
            <v>7.49</v>
          </cell>
          <cell r="O58">
            <v>7.52</v>
          </cell>
          <cell r="P58">
            <v>7.55</v>
          </cell>
          <cell r="Q58">
            <v>7.6</v>
          </cell>
          <cell r="R58">
            <v>7.62</v>
          </cell>
        </row>
        <row r="59">
          <cell r="A59" t="str">
            <v>12 Weekly Share of Total Grocers:Aldi</v>
          </cell>
          <cell r="B59" t="str">
            <v>12 Weekly Share of Total Grocers</v>
          </cell>
          <cell r="C59" t="str">
            <v>Aldi</v>
          </cell>
          <cell r="D59" t="str">
            <v>TOTAL GB</v>
          </cell>
          <cell r="E59">
            <v>1.54</v>
          </cell>
          <cell r="F59">
            <v>1.52</v>
          </cell>
          <cell r="G59">
            <v>1.52</v>
          </cell>
          <cell r="H59">
            <v>1.53</v>
          </cell>
          <cell r="I59">
            <v>1.54</v>
          </cell>
          <cell r="J59">
            <v>1.56</v>
          </cell>
          <cell r="K59">
            <v>1.64</v>
          </cell>
          <cell r="L59">
            <v>1.7</v>
          </cell>
          <cell r="M59">
            <v>1.78</v>
          </cell>
          <cell r="N59">
            <v>1.77</v>
          </cell>
          <cell r="O59">
            <v>1.76</v>
          </cell>
          <cell r="P59">
            <v>1.75</v>
          </cell>
          <cell r="Q59">
            <v>1.74</v>
          </cell>
          <cell r="R59">
            <v>1.79</v>
          </cell>
        </row>
        <row r="60">
          <cell r="A60" t="str">
            <v>12 Weekly Share of Total Grocers:Lidl</v>
          </cell>
          <cell r="B60" t="str">
            <v>12 Weekly Share of Total Grocers</v>
          </cell>
          <cell r="C60" t="str">
            <v>Lidl</v>
          </cell>
          <cell r="D60" t="str">
            <v>TOTAL GB</v>
          </cell>
          <cell r="E60">
            <v>1.86</v>
          </cell>
          <cell r="F60">
            <v>1.86</v>
          </cell>
          <cell r="G60">
            <v>1.87</v>
          </cell>
          <cell r="H60">
            <v>1.8</v>
          </cell>
          <cell r="I60">
            <v>1.75</v>
          </cell>
          <cell r="J60">
            <v>1.72</v>
          </cell>
          <cell r="K60">
            <v>1.75</v>
          </cell>
          <cell r="L60">
            <v>1.79</v>
          </cell>
          <cell r="M60">
            <v>1.85</v>
          </cell>
          <cell r="N60">
            <v>1.81</v>
          </cell>
          <cell r="O60">
            <v>1.8</v>
          </cell>
          <cell r="P60">
            <v>1.81</v>
          </cell>
          <cell r="Q60">
            <v>1.83</v>
          </cell>
          <cell r="R60">
            <v>1.86</v>
          </cell>
        </row>
        <row r="61">
          <cell r="A61" t="str">
            <v>52 Weekly Share of Total Grocers:Total Grocers</v>
          </cell>
          <cell r="B61" t="str">
            <v>52 Weekly Share of Total Grocers</v>
          </cell>
          <cell r="C61" t="str">
            <v>Total Grocers</v>
          </cell>
          <cell r="D61" t="str">
            <v>TOTAL GB</v>
          </cell>
          <cell r="E61">
            <v>100</v>
          </cell>
          <cell r="F61">
            <v>100</v>
          </cell>
          <cell r="G61">
            <v>100</v>
          </cell>
          <cell r="H61">
            <v>100</v>
          </cell>
          <cell r="I61">
            <v>100</v>
          </cell>
          <cell r="J61">
            <v>100</v>
          </cell>
          <cell r="K61">
            <v>100</v>
          </cell>
          <cell r="L61">
            <v>100</v>
          </cell>
          <cell r="M61">
            <v>100</v>
          </cell>
          <cell r="N61">
            <v>100</v>
          </cell>
          <cell r="O61">
            <v>100</v>
          </cell>
          <cell r="P61">
            <v>100</v>
          </cell>
          <cell r="Q61">
            <v>100</v>
          </cell>
          <cell r="R61">
            <v>100</v>
          </cell>
        </row>
        <row r="62">
          <cell r="A62" t="str">
            <v>52 Weekly Share of Total Grocers:Multiple Grocers</v>
          </cell>
          <cell r="B62" t="str">
            <v>52 Weekly Share of Total Grocers</v>
          </cell>
          <cell r="C62" t="str">
            <v>Multiple Grocers</v>
          </cell>
          <cell r="D62" t="str">
            <v>TOTAL GB</v>
          </cell>
          <cell r="E62">
            <v>95.51</v>
          </cell>
          <cell r="F62">
            <v>95.55</v>
          </cell>
          <cell r="G62">
            <v>95.57</v>
          </cell>
          <cell r="H62">
            <v>95.61</v>
          </cell>
          <cell r="I62">
            <v>95.6</v>
          </cell>
          <cell r="J62">
            <v>95.59</v>
          </cell>
          <cell r="K62">
            <v>95.64</v>
          </cell>
          <cell r="L62">
            <v>95.63</v>
          </cell>
          <cell r="M62">
            <v>95.61</v>
          </cell>
          <cell r="N62">
            <v>95.62</v>
          </cell>
          <cell r="O62">
            <v>95.62</v>
          </cell>
          <cell r="P62">
            <v>95.53</v>
          </cell>
          <cell r="Q62">
            <v>95.53</v>
          </cell>
          <cell r="R62">
            <v>95.49</v>
          </cell>
        </row>
        <row r="63">
          <cell r="A63" t="str">
            <v>52 Weekly Share of Total Grocers:Tesco</v>
          </cell>
          <cell r="B63" t="str">
            <v>52 Weekly Share of Total Grocers</v>
          </cell>
          <cell r="C63" t="str">
            <v>Tesco</v>
          </cell>
          <cell r="D63" t="str">
            <v>TOTAL GB</v>
          </cell>
          <cell r="E63">
            <v>29.1</v>
          </cell>
          <cell r="F63">
            <v>29.11</v>
          </cell>
          <cell r="G63">
            <v>29.12</v>
          </cell>
          <cell r="H63">
            <v>29.19</v>
          </cell>
          <cell r="I63">
            <v>29.19</v>
          </cell>
          <cell r="J63">
            <v>29.2</v>
          </cell>
          <cell r="K63">
            <v>29.21</v>
          </cell>
          <cell r="L63">
            <v>29.21</v>
          </cell>
          <cell r="M63">
            <v>29.19</v>
          </cell>
          <cell r="N63">
            <v>29.23</v>
          </cell>
          <cell r="O63">
            <v>29.25</v>
          </cell>
          <cell r="P63">
            <v>29.21</v>
          </cell>
          <cell r="Q63">
            <v>29.2</v>
          </cell>
          <cell r="R63">
            <v>29.18</v>
          </cell>
        </row>
        <row r="64">
          <cell r="A64" t="str">
            <v>52 Weekly Share of Total Grocers:Sainsbury</v>
          </cell>
          <cell r="B64" t="str">
            <v>52 Weekly Share of Total Grocers</v>
          </cell>
          <cell r="C64" t="str">
            <v>Sainsbury</v>
          </cell>
          <cell r="D64" t="str">
            <v>TOTAL GB</v>
          </cell>
          <cell r="E64">
            <v>15.66</v>
          </cell>
          <cell r="F64">
            <v>15.7</v>
          </cell>
          <cell r="G64">
            <v>15.74</v>
          </cell>
          <cell r="H64">
            <v>15.78</v>
          </cell>
          <cell r="I64">
            <v>15.82</v>
          </cell>
          <cell r="J64">
            <v>15.83</v>
          </cell>
          <cell r="K64">
            <v>15.84</v>
          </cell>
          <cell r="L64">
            <v>15.83</v>
          </cell>
          <cell r="M64">
            <v>15.83</v>
          </cell>
          <cell r="N64">
            <v>15.85</v>
          </cell>
          <cell r="O64">
            <v>15.85</v>
          </cell>
          <cell r="P64">
            <v>15.84</v>
          </cell>
          <cell r="Q64">
            <v>15.88</v>
          </cell>
          <cell r="R64">
            <v>15.89</v>
          </cell>
        </row>
        <row r="65">
          <cell r="A65" t="str">
            <v>52 Weekly Share of Total Grocers:Asda</v>
          </cell>
          <cell r="B65" t="str">
            <v>52 Weekly Share of Total Grocers</v>
          </cell>
          <cell r="C65" t="str">
            <v>Asda</v>
          </cell>
          <cell r="D65" t="str">
            <v>TOTAL GB</v>
          </cell>
          <cell r="E65">
            <v>16.170000000000002</v>
          </cell>
          <cell r="F65">
            <v>16.18</v>
          </cell>
          <cell r="G65">
            <v>16.190000000000001</v>
          </cell>
          <cell r="H65">
            <v>16.2</v>
          </cell>
          <cell r="I65">
            <v>16.190000000000001</v>
          </cell>
          <cell r="J65">
            <v>16.2</v>
          </cell>
          <cell r="K65">
            <v>16.18</v>
          </cell>
          <cell r="L65">
            <v>16.18</v>
          </cell>
          <cell r="M65">
            <v>16.170000000000002</v>
          </cell>
          <cell r="N65">
            <v>16.14</v>
          </cell>
          <cell r="O65">
            <v>16.12</v>
          </cell>
          <cell r="P65">
            <v>16.12</v>
          </cell>
          <cell r="Q65">
            <v>16.13</v>
          </cell>
          <cell r="R65">
            <v>16.12</v>
          </cell>
        </row>
        <row r="66">
          <cell r="A66" t="str">
            <v>52 Weekly Share of Total Grocers:Morrisons</v>
          </cell>
          <cell r="B66" t="str">
            <v>52 Weekly Share of Total Grocers</v>
          </cell>
          <cell r="C66" t="str">
            <v>Morrisons</v>
          </cell>
          <cell r="D66" t="str">
            <v>TOTAL GB</v>
          </cell>
          <cell r="E66">
            <v>11.31</v>
          </cell>
          <cell r="F66">
            <v>11.31</v>
          </cell>
          <cell r="G66">
            <v>11.31</v>
          </cell>
          <cell r="H66">
            <v>11.28</v>
          </cell>
          <cell r="I66">
            <v>11.29</v>
          </cell>
          <cell r="J66">
            <v>11.3</v>
          </cell>
          <cell r="K66">
            <v>11.31</v>
          </cell>
          <cell r="L66">
            <v>11.31</v>
          </cell>
          <cell r="M66">
            <v>11.31</v>
          </cell>
          <cell r="N66">
            <v>11.33</v>
          </cell>
          <cell r="O66">
            <v>11.34</v>
          </cell>
          <cell r="P66">
            <v>11.35</v>
          </cell>
          <cell r="Q66">
            <v>11.36</v>
          </cell>
          <cell r="R66">
            <v>11.36</v>
          </cell>
        </row>
        <row r="67">
          <cell r="A67" t="str">
            <v>52 Weekly Share of Total Grocers:Somerfield</v>
          </cell>
          <cell r="B67" t="str">
            <v>52 Weekly Share of Total Grocers</v>
          </cell>
          <cell r="C67" t="str">
            <v>Somerfield</v>
          </cell>
          <cell r="D67" t="str">
            <v>TOTAL GB</v>
          </cell>
          <cell r="E67">
            <v>1.64</v>
          </cell>
          <cell r="F67">
            <v>1.49</v>
          </cell>
          <cell r="G67">
            <v>1.35</v>
          </cell>
          <cell r="H67">
            <v>1.19</v>
          </cell>
          <cell r="I67">
            <v>1.03</v>
          </cell>
          <cell r="J67">
            <v>0.9</v>
          </cell>
          <cell r="K67">
            <v>0.77</v>
          </cell>
          <cell r="L67">
            <v>0.64</v>
          </cell>
          <cell r="M67">
            <v>0.53</v>
          </cell>
          <cell r="N67">
            <v>0.41</v>
          </cell>
          <cell r="O67">
            <v>0.31</v>
          </cell>
          <cell r="P67">
            <v>0.21</v>
          </cell>
          <cell r="Q67">
            <v>0.12</v>
          </cell>
          <cell r="R67">
            <v>7.0000000000000007E-2</v>
          </cell>
        </row>
        <row r="68">
          <cell r="A68" t="str">
            <v>52 Weekly Share of Total Grocers:Waitrose</v>
          </cell>
          <cell r="B68" t="str">
            <v>52 Weekly Share of Total Grocers</v>
          </cell>
          <cell r="C68" t="str">
            <v>Waitrose</v>
          </cell>
          <cell r="D68" t="str">
            <v>TOTAL GB</v>
          </cell>
          <cell r="E68">
            <v>3.86</v>
          </cell>
          <cell r="F68">
            <v>3.87</v>
          </cell>
          <cell r="G68">
            <v>3.89</v>
          </cell>
          <cell r="H68">
            <v>3.91</v>
          </cell>
          <cell r="I68">
            <v>3.92</v>
          </cell>
          <cell r="J68">
            <v>3.93</v>
          </cell>
          <cell r="K68">
            <v>3.94</v>
          </cell>
          <cell r="L68">
            <v>3.95</v>
          </cell>
          <cell r="M68">
            <v>3.95</v>
          </cell>
          <cell r="N68">
            <v>3.96</v>
          </cell>
          <cell r="O68">
            <v>3.98</v>
          </cell>
          <cell r="P68">
            <v>3.98</v>
          </cell>
          <cell r="Q68">
            <v>3.99</v>
          </cell>
          <cell r="R68">
            <v>4</v>
          </cell>
        </row>
        <row r="69">
          <cell r="A69" t="str">
            <v>52 Weekly Share of Total Grocers:Iceland</v>
          </cell>
          <cell r="B69" t="str">
            <v>52 Weekly Share of Total Grocers</v>
          </cell>
          <cell r="C69" t="str">
            <v>Iceland</v>
          </cell>
          <cell r="D69" t="str">
            <v>TOTAL GB</v>
          </cell>
          <cell r="E69">
            <v>1.89</v>
          </cell>
          <cell r="F69">
            <v>1.89</v>
          </cell>
          <cell r="G69">
            <v>1.9</v>
          </cell>
          <cell r="H69">
            <v>1.9</v>
          </cell>
          <cell r="I69">
            <v>1.9</v>
          </cell>
          <cell r="J69">
            <v>1.9</v>
          </cell>
          <cell r="K69">
            <v>1.9</v>
          </cell>
          <cell r="L69">
            <v>1.9</v>
          </cell>
          <cell r="M69">
            <v>1.91</v>
          </cell>
          <cell r="N69">
            <v>1.9</v>
          </cell>
          <cell r="O69">
            <v>1.91</v>
          </cell>
          <cell r="P69">
            <v>1.92</v>
          </cell>
          <cell r="Q69">
            <v>1.92</v>
          </cell>
          <cell r="R69">
            <v>1.93</v>
          </cell>
        </row>
        <row r="70">
          <cell r="A70" t="str">
            <v>52 Weekly Share of Total Grocers:Marks and Spencer</v>
          </cell>
          <cell r="B70" t="str">
            <v>52 Weekly Share of Total Grocers</v>
          </cell>
          <cell r="C70" t="str">
            <v>Marks and Spencer</v>
          </cell>
          <cell r="D70" t="str">
            <v>TOTAL GB</v>
          </cell>
          <cell r="E70">
            <v>3.61</v>
          </cell>
          <cell r="F70">
            <v>3.62</v>
          </cell>
          <cell r="G70">
            <v>3.62</v>
          </cell>
          <cell r="H70">
            <v>3.62</v>
          </cell>
          <cell r="I70">
            <v>3.63</v>
          </cell>
          <cell r="J70">
            <v>3.64</v>
          </cell>
          <cell r="K70">
            <v>3.64</v>
          </cell>
          <cell r="L70">
            <v>3.63</v>
          </cell>
          <cell r="M70">
            <v>3.63</v>
          </cell>
          <cell r="N70">
            <v>3.63</v>
          </cell>
          <cell r="O70">
            <v>3.62</v>
          </cell>
          <cell r="P70">
            <v>3.61</v>
          </cell>
          <cell r="Q70">
            <v>3.61</v>
          </cell>
          <cell r="R70">
            <v>3.61</v>
          </cell>
        </row>
        <row r="71">
          <cell r="A71" t="str">
            <v>52 Weekly Share of Total Grocers:Co-operative</v>
          </cell>
          <cell r="B71" t="str">
            <v>52 Weekly Share of Total Grocers</v>
          </cell>
          <cell r="C71" t="str">
            <v>Co-operative</v>
          </cell>
          <cell r="D71" t="str">
            <v>TOTAL GB</v>
          </cell>
          <cell r="E71">
            <v>8.1199999999999992</v>
          </cell>
          <cell r="F71">
            <v>8.06</v>
          </cell>
          <cell r="G71">
            <v>8</v>
          </cell>
          <cell r="H71">
            <v>7.93</v>
          </cell>
          <cell r="I71">
            <v>7.84</v>
          </cell>
          <cell r="J71">
            <v>7.77</v>
          </cell>
          <cell r="K71">
            <v>7.71</v>
          </cell>
          <cell r="L71">
            <v>7.66</v>
          </cell>
          <cell r="M71">
            <v>7.61</v>
          </cell>
          <cell r="N71">
            <v>7.56</v>
          </cell>
          <cell r="O71">
            <v>7.53</v>
          </cell>
          <cell r="P71">
            <v>7.47</v>
          </cell>
          <cell r="Q71">
            <v>7.44</v>
          </cell>
          <cell r="R71">
            <v>7.4</v>
          </cell>
        </row>
        <row r="72">
          <cell r="A72" t="str">
            <v>52 Weekly Share of Total Grocers:Aldi</v>
          </cell>
          <cell r="B72" t="str">
            <v>52 Weekly Share of Total Grocers</v>
          </cell>
          <cell r="C72" t="str">
            <v>Aldi</v>
          </cell>
          <cell r="D72" t="str">
            <v>TOTAL GB</v>
          </cell>
          <cell r="E72">
            <v>1.54</v>
          </cell>
          <cell r="F72">
            <v>1.53</v>
          </cell>
          <cell r="G72">
            <v>1.52</v>
          </cell>
          <cell r="H72">
            <v>1.52</v>
          </cell>
          <cell r="I72">
            <v>1.55</v>
          </cell>
          <cell r="J72">
            <v>1.56</v>
          </cell>
          <cell r="K72">
            <v>1.59</v>
          </cell>
          <cell r="L72">
            <v>1.61</v>
          </cell>
          <cell r="M72">
            <v>1.61</v>
          </cell>
          <cell r="N72">
            <v>1.64</v>
          </cell>
          <cell r="O72">
            <v>1.64</v>
          </cell>
          <cell r="P72">
            <v>1.65</v>
          </cell>
          <cell r="Q72">
            <v>1.66</v>
          </cell>
          <cell r="R72">
            <v>1.68</v>
          </cell>
        </row>
        <row r="73">
          <cell r="A73" t="str">
            <v>52 Weekly Share of Total Grocers:Lidl</v>
          </cell>
          <cell r="B73" t="str">
            <v>52 Weekly Share of Total Grocers</v>
          </cell>
          <cell r="C73" t="str">
            <v>Lidl</v>
          </cell>
          <cell r="D73" t="str">
            <v>TOTAL GB</v>
          </cell>
          <cell r="E73">
            <v>1.67</v>
          </cell>
          <cell r="F73">
            <v>1.69</v>
          </cell>
          <cell r="G73">
            <v>1.7</v>
          </cell>
          <cell r="H73">
            <v>1.7</v>
          </cell>
          <cell r="I73">
            <v>1.68</v>
          </cell>
          <cell r="J73">
            <v>1.69</v>
          </cell>
          <cell r="K73">
            <v>1.72</v>
          </cell>
          <cell r="L73">
            <v>1.72</v>
          </cell>
          <cell r="M73">
            <v>1.77</v>
          </cell>
          <cell r="N73">
            <v>1.78</v>
          </cell>
          <cell r="O73">
            <v>1.77</v>
          </cell>
          <cell r="P73">
            <v>1.79</v>
          </cell>
          <cell r="Q73">
            <v>1.81</v>
          </cell>
          <cell r="R73">
            <v>1.8</v>
          </cell>
        </row>
        <row r="74">
          <cell r="A74" t="str">
            <v>4 Weekly Share of Grocery Multiples:Total Grocers</v>
          </cell>
          <cell r="B74" t="str">
            <v>4 Weekly Share of Grocery Multiples</v>
          </cell>
          <cell r="C74" t="str">
            <v>Total Grocers</v>
          </cell>
          <cell r="D74" t="str">
            <v>TOTAL GB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A75" t="str">
            <v>4 Weekly Share of Grocery Multiples:Multiple Grocers</v>
          </cell>
          <cell r="B75" t="str">
            <v>4 Weekly Share of Grocery Multiples</v>
          </cell>
          <cell r="C75" t="str">
            <v>Multiple Grocers</v>
          </cell>
          <cell r="D75" t="str">
            <v>TOTAL GB</v>
          </cell>
          <cell r="E75">
            <v>100</v>
          </cell>
          <cell r="F75">
            <v>100</v>
          </cell>
          <cell r="G75">
            <v>100</v>
          </cell>
          <cell r="H75">
            <v>100</v>
          </cell>
          <cell r="I75">
            <v>100</v>
          </cell>
          <cell r="J75">
            <v>100</v>
          </cell>
          <cell r="K75">
            <v>100</v>
          </cell>
          <cell r="L75">
            <v>100</v>
          </cell>
          <cell r="M75">
            <v>100</v>
          </cell>
          <cell r="N75">
            <v>100</v>
          </cell>
          <cell r="O75">
            <v>100</v>
          </cell>
          <cell r="P75">
            <v>100</v>
          </cell>
          <cell r="Q75">
            <v>100</v>
          </cell>
          <cell r="R75">
            <v>100</v>
          </cell>
        </row>
        <row r="76">
          <cell r="A76" t="str">
            <v>4 Weekly Share of Grocery Multiples:Tesco</v>
          </cell>
          <cell r="B76" t="str">
            <v>4 Weekly Share of Grocery Multiples</v>
          </cell>
          <cell r="C76" t="str">
            <v>Tesco</v>
          </cell>
          <cell r="D76" t="str">
            <v>TOTAL GB</v>
          </cell>
          <cell r="E76">
            <v>31.1</v>
          </cell>
          <cell r="F76">
            <v>30.67</v>
          </cell>
          <cell r="G76">
            <v>30.33</v>
          </cell>
          <cell r="H76">
            <v>30.72</v>
          </cell>
          <cell r="I76">
            <v>30.41</v>
          </cell>
          <cell r="J76">
            <v>30.38</v>
          </cell>
          <cell r="K76">
            <v>30.49</v>
          </cell>
          <cell r="L76">
            <v>30.42</v>
          </cell>
          <cell r="M76">
            <v>30.24</v>
          </cell>
          <cell r="N76">
            <v>30.71</v>
          </cell>
          <cell r="O76">
            <v>30.81</v>
          </cell>
          <cell r="P76">
            <v>30.5</v>
          </cell>
          <cell r="Q76">
            <v>30.35</v>
          </cell>
          <cell r="R76">
            <v>30.98</v>
          </cell>
        </row>
        <row r="77">
          <cell r="A77" t="str">
            <v>4 Weekly Share of Grocery Multiples:Sainsbury</v>
          </cell>
          <cell r="B77" t="str">
            <v>4 Weekly Share of Grocery Multiples</v>
          </cell>
          <cell r="C77" t="str">
            <v>Sainsbury</v>
          </cell>
          <cell r="D77" t="str">
            <v>TOTAL GB</v>
          </cell>
          <cell r="E77">
            <v>15.99</v>
          </cell>
          <cell r="F77">
            <v>16.420000000000002</v>
          </cell>
          <cell r="G77">
            <v>16.55</v>
          </cell>
          <cell r="H77">
            <v>16.73</v>
          </cell>
          <cell r="I77">
            <v>16.899999999999999</v>
          </cell>
          <cell r="J77">
            <v>17.16</v>
          </cell>
          <cell r="K77">
            <v>16.5</v>
          </cell>
          <cell r="L77">
            <v>16.63</v>
          </cell>
          <cell r="M77">
            <v>16.690000000000001</v>
          </cell>
          <cell r="N77">
            <v>16.71</v>
          </cell>
          <cell r="O77">
            <v>16.43</v>
          </cell>
          <cell r="P77">
            <v>16.559999999999999</v>
          </cell>
          <cell r="Q77">
            <v>16.600000000000001</v>
          </cell>
          <cell r="R77">
            <v>16.32</v>
          </cell>
        </row>
        <row r="78">
          <cell r="A78" t="str">
            <v>4 Weekly Share of Grocery Multiples:Asda</v>
          </cell>
          <cell r="B78" t="str">
            <v>4 Weekly Share of Grocery Multiples</v>
          </cell>
          <cell r="C78" t="str">
            <v>Asda</v>
          </cell>
          <cell r="D78" t="str">
            <v>TOTAL GB</v>
          </cell>
          <cell r="E78">
            <v>16.850000000000001</v>
          </cell>
          <cell r="F78">
            <v>17.18</v>
          </cell>
          <cell r="G78">
            <v>17.45</v>
          </cell>
          <cell r="H78">
            <v>17.329999999999998</v>
          </cell>
          <cell r="I78">
            <v>17.18</v>
          </cell>
          <cell r="J78">
            <v>16.64</v>
          </cell>
          <cell r="K78">
            <v>16.64</v>
          </cell>
          <cell r="L78">
            <v>16.649999999999999</v>
          </cell>
          <cell r="M78">
            <v>16.559999999999999</v>
          </cell>
          <cell r="N78">
            <v>16.53</v>
          </cell>
          <cell r="O78">
            <v>16.399999999999999</v>
          </cell>
          <cell r="P78">
            <v>16.91</v>
          </cell>
          <cell r="Q78">
            <v>16.91</v>
          </cell>
          <cell r="R78">
            <v>16.95</v>
          </cell>
        </row>
        <row r="79">
          <cell r="A79" t="str">
            <v>4 Weekly Share of Grocery Multiples:Morrisons</v>
          </cell>
          <cell r="B79" t="str">
            <v>4 Weekly Share of Grocery Multiples</v>
          </cell>
          <cell r="C79" t="str">
            <v>Morrisons</v>
          </cell>
          <cell r="D79" t="str">
            <v>TOTAL GB</v>
          </cell>
          <cell r="E79">
            <v>11.71</v>
          </cell>
          <cell r="F79">
            <v>11.55</v>
          </cell>
          <cell r="G79">
            <v>11.65</v>
          </cell>
          <cell r="H79">
            <v>12.11</v>
          </cell>
          <cell r="I79">
            <v>11.88</v>
          </cell>
          <cell r="J79">
            <v>12.1</v>
          </cell>
          <cell r="K79">
            <v>11.87</v>
          </cell>
          <cell r="L79">
            <v>11.96</v>
          </cell>
          <cell r="M79">
            <v>12.03</v>
          </cell>
          <cell r="N79">
            <v>11.94</v>
          </cell>
          <cell r="O79">
            <v>12.02</v>
          </cell>
          <cell r="P79">
            <v>11.77</v>
          </cell>
          <cell r="Q79">
            <v>11.88</v>
          </cell>
          <cell r="R79">
            <v>11.76</v>
          </cell>
        </row>
        <row r="80">
          <cell r="A80" t="str">
            <v>4 Weekly Share of Grocery Multiples:Somerfield</v>
          </cell>
          <cell r="B80" t="str">
            <v>4 Weekly Share of Grocery Multiples</v>
          </cell>
          <cell r="C80" t="str">
            <v>Somerfield</v>
          </cell>
          <cell r="D80" t="str">
            <v>TOTAL GB</v>
          </cell>
          <cell r="E80">
            <v>0.83</v>
          </cell>
          <cell r="F80">
            <v>0.55000000000000004</v>
          </cell>
          <cell r="G80">
            <v>0.31</v>
          </cell>
          <cell r="H80">
            <v>0.06</v>
          </cell>
          <cell r="I80">
            <v>0.01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 t="str">
            <v>4 Weekly Share of Grocery Multiples:Waitrose</v>
          </cell>
          <cell r="B81" t="str">
            <v>4 Weekly Share of Grocery Multiples</v>
          </cell>
          <cell r="C81" t="str">
            <v>Waitrose</v>
          </cell>
          <cell r="D81" t="str">
            <v>TOTAL GB</v>
          </cell>
          <cell r="E81">
            <v>3.97</v>
          </cell>
          <cell r="F81">
            <v>4.03</v>
          </cell>
          <cell r="G81">
            <v>4.07</v>
          </cell>
          <cell r="H81">
            <v>4.07</v>
          </cell>
          <cell r="I81">
            <v>4.28</v>
          </cell>
          <cell r="J81">
            <v>4.26</v>
          </cell>
          <cell r="K81">
            <v>4.25</v>
          </cell>
          <cell r="L81">
            <v>4.22</v>
          </cell>
          <cell r="M81">
            <v>4.18</v>
          </cell>
          <cell r="N81">
            <v>4.2300000000000004</v>
          </cell>
          <cell r="O81">
            <v>4.26</v>
          </cell>
          <cell r="P81">
            <v>4.28</v>
          </cell>
          <cell r="Q81">
            <v>4.1399999999999997</v>
          </cell>
          <cell r="R81">
            <v>4.09</v>
          </cell>
        </row>
        <row r="82">
          <cell r="A82" t="str">
            <v>4 Weekly Share of Grocery Multiples:Iceland</v>
          </cell>
          <cell r="B82" t="str">
            <v>4 Weekly Share of Grocery Multiples</v>
          </cell>
          <cell r="C82" t="str">
            <v>Iceland</v>
          </cell>
          <cell r="D82" t="str">
            <v>TOTAL GB</v>
          </cell>
          <cell r="E82">
            <v>1.9</v>
          </cell>
          <cell r="F82">
            <v>1.93</v>
          </cell>
          <cell r="G82">
            <v>1.98</v>
          </cell>
          <cell r="H82">
            <v>1.94</v>
          </cell>
          <cell r="I82">
            <v>2.12</v>
          </cell>
          <cell r="J82">
            <v>1.89</v>
          </cell>
          <cell r="K82">
            <v>2.06</v>
          </cell>
          <cell r="L82">
            <v>2.09</v>
          </cell>
          <cell r="M82">
            <v>2.0099999999999998</v>
          </cell>
          <cell r="N82">
            <v>1.98</v>
          </cell>
          <cell r="O82">
            <v>2.1</v>
          </cell>
          <cell r="P82">
            <v>2.09</v>
          </cell>
          <cell r="Q82">
            <v>2.0499999999999998</v>
          </cell>
          <cell r="R82">
            <v>2</v>
          </cell>
        </row>
        <row r="83">
          <cell r="A83" t="str">
            <v>4 Weekly Share of Grocery Multiples:Marks and Spencer</v>
          </cell>
          <cell r="B83" t="str">
            <v>4 Weekly Share of Grocery Multiples</v>
          </cell>
          <cell r="C83" t="str">
            <v>Marks and Spencer</v>
          </cell>
          <cell r="D83" t="str">
            <v>TOTAL GB</v>
          </cell>
          <cell r="E83">
            <v>3.66</v>
          </cell>
          <cell r="F83">
            <v>3.63</v>
          </cell>
          <cell r="G83">
            <v>3.7</v>
          </cell>
          <cell r="H83">
            <v>3.72</v>
          </cell>
          <cell r="I83">
            <v>4.6500000000000004</v>
          </cell>
          <cell r="J83">
            <v>3.66</v>
          </cell>
          <cell r="K83">
            <v>3.81</v>
          </cell>
          <cell r="L83">
            <v>3.66</v>
          </cell>
          <cell r="M83">
            <v>3.79</v>
          </cell>
          <cell r="N83">
            <v>3.57</v>
          </cell>
          <cell r="O83">
            <v>3.64</v>
          </cell>
          <cell r="P83">
            <v>3.68</v>
          </cell>
          <cell r="Q83">
            <v>3.69</v>
          </cell>
          <cell r="R83">
            <v>3.63</v>
          </cell>
        </row>
        <row r="84">
          <cell r="A84" t="str">
            <v>4 Weekly Share of Grocery Multiples:Co-operative</v>
          </cell>
          <cell r="B84" t="str">
            <v>4 Weekly Share of Grocery Multiples</v>
          </cell>
          <cell r="C84" t="str">
            <v>Co-operative</v>
          </cell>
          <cell r="D84" t="str">
            <v>TOTAL GB</v>
          </cell>
          <cell r="E84">
            <v>8.41</v>
          </cell>
          <cell r="F84">
            <v>8.16</v>
          </cell>
          <cell r="G84">
            <v>7.9</v>
          </cell>
          <cell r="H84">
            <v>7.42</v>
          </cell>
          <cell r="I84">
            <v>6.61</v>
          </cell>
          <cell r="J84">
            <v>7.77</v>
          </cell>
          <cell r="K84">
            <v>7.77</v>
          </cell>
          <cell r="L84">
            <v>7.81</v>
          </cell>
          <cell r="M84">
            <v>7.84</v>
          </cell>
          <cell r="N84">
            <v>7.87</v>
          </cell>
          <cell r="O84">
            <v>7.94</v>
          </cell>
          <cell r="P84">
            <v>7.92</v>
          </cell>
          <cell r="Q84">
            <v>8.0500000000000007</v>
          </cell>
          <cell r="R84">
            <v>7.96</v>
          </cell>
        </row>
        <row r="85">
          <cell r="A85" t="str">
            <v>4 Weekly Share of Grocery Multiples:Aldi</v>
          </cell>
          <cell r="B85" t="str">
            <v>4 Weekly Share of Grocery Multiples</v>
          </cell>
          <cell r="C85" t="str">
            <v>Aldi</v>
          </cell>
          <cell r="D85" t="str">
            <v>TOTAL GB</v>
          </cell>
          <cell r="E85">
            <v>1.58</v>
          </cell>
          <cell r="F85">
            <v>1.64</v>
          </cell>
          <cell r="G85">
            <v>1.62</v>
          </cell>
          <cell r="H85">
            <v>1.56</v>
          </cell>
          <cell r="I85">
            <v>1.68</v>
          </cell>
          <cell r="J85">
            <v>1.64</v>
          </cell>
          <cell r="K85">
            <v>1.84</v>
          </cell>
          <cell r="L85">
            <v>1.84</v>
          </cell>
          <cell r="M85">
            <v>1.9</v>
          </cell>
          <cell r="N85">
            <v>1.85</v>
          </cell>
          <cell r="O85">
            <v>1.84</v>
          </cell>
          <cell r="P85">
            <v>1.9</v>
          </cell>
          <cell r="Q85">
            <v>1.86</v>
          </cell>
          <cell r="R85">
            <v>1.98</v>
          </cell>
        </row>
        <row r="86">
          <cell r="A86" t="str">
            <v>4 Weekly Share of Grocery Multiples:Lidl</v>
          </cell>
          <cell r="B86" t="str">
            <v>4 Weekly Share of Grocery Multiples</v>
          </cell>
          <cell r="C86" t="str">
            <v>Lidl</v>
          </cell>
          <cell r="D86" t="str">
            <v>TOTAL GB</v>
          </cell>
          <cell r="E86">
            <v>2.04</v>
          </cell>
          <cell r="F86">
            <v>1.97</v>
          </cell>
          <cell r="G86">
            <v>2</v>
          </cell>
          <cell r="H86">
            <v>1.76</v>
          </cell>
          <cell r="I86">
            <v>1.85</v>
          </cell>
          <cell r="J86">
            <v>1.79</v>
          </cell>
          <cell r="K86">
            <v>1.98</v>
          </cell>
          <cell r="L86">
            <v>1.93</v>
          </cell>
          <cell r="M86">
            <v>1.95</v>
          </cell>
          <cell r="N86">
            <v>1.92</v>
          </cell>
          <cell r="O86">
            <v>1.91</v>
          </cell>
          <cell r="P86">
            <v>1.89</v>
          </cell>
          <cell r="Q86">
            <v>2.0499999999999998</v>
          </cell>
          <cell r="R86">
            <v>2.0099999999999998</v>
          </cell>
        </row>
        <row r="87">
          <cell r="A87" t="str">
            <v>12 Weekly Share of Grocery Multiples:Total Grocers</v>
          </cell>
          <cell r="B87" t="str">
            <v>12 Weekly Share of Grocery Multiples</v>
          </cell>
          <cell r="C87" t="str">
            <v>Total Grocers</v>
          </cell>
          <cell r="D87" t="str">
            <v>TOTAL GB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A88" t="str">
            <v>12 Weekly Share of Grocery Multiples:Multiple Grocers</v>
          </cell>
          <cell r="B88" t="str">
            <v>12 Weekly Share of Grocery Multiples</v>
          </cell>
          <cell r="C88" t="str">
            <v>Multiple Grocers</v>
          </cell>
          <cell r="D88" t="str">
            <v>TOTAL GB</v>
          </cell>
          <cell r="E88">
            <v>100</v>
          </cell>
          <cell r="F88">
            <v>100</v>
          </cell>
          <cell r="G88">
            <v>100</v>
          </cell>
          <cell r="H88">
            <v>100</v>
          </cell>
          <cell r="I88">
            <v>100</v>
          </cell>
          <cell r="J88">
            <v>100</v>
          </cell>
          <cell r="K88">
            <v>100</v>
          </cell>
          <cell r="L88">
            <v>100</v>
          </cell>
          <cell r="M88">
            <v>100</v>
          </cell>
          <cell r="N88">
            <v>100</v>
          </cell>
          <cell r="O88">
            <v>100</v>
          </cell>
          <cell r="P88">
            <v>100</v>
          </cell>
          <cell r="Q88">
            <v>100</v>
          </cell>
          <cell r="R88">
            <v>100</v>
          </cell>
        </row>
        <row r="89">
          <cell r="A89" t="str">
            <v>12 Weekly Share of Grocery Multiples:Tesco</v>
          </cell>
          <cell r="B89" t="str">
            <v>12 Weekly Share of Grocery Multiples</v>
          </cell>
          <cell r="C89" t="str">
            <v>Tesco</v>
          </cell>
          <cell r="D89" t="str">
            <v>TOTAL GB</v>
          </cell>
          <cell r="E89">
            <v>30.74</v>
          </cell>
          <cell r="F89">
            <v>30.8</v>
          </cell>
          <cell r="G89">
            <v>30.72</v>
          </cell>
          <cell r="H89">
            <v>30.59</v>
          </cell>
          <cell r="I89">
            <v>30.5</v>
          </cell>
          <cell r="J89">
            <v>30.51</v>
          </cell>
          <cell r="K89">
            <v>30.44</v>
          </cell>
          <cell r="L89">
            <v>30.44</v>
          </cell>
          <cell r="M89">
            <v>30.38</v>
          </cell>
          <cell r="N89">
            <v>30.48</v>
          </cell>
          <cell r="O89">
            <v>30.61</v>
          </cell>
          <cell r="P89">
            <v>30.69</v>
          </cell>
          <cell r="Q89">
            <v>30.58</v>
          </cell>
          <cell r="R89">
            <v>30.63</v>
          </cell>
        </row>
        <row r="90">
          <cell r="A90" t="str">
            <v>12 Weekly Share of Grocery Multiples:Sainsbury</v>
          </cell>
          <cell r="B90" t="str">
            <v>12 Weekly Share of Grocery Multiples</v>
          </cell>
          <cell r="C90" t="str">
            <v>Sainsbury</v>
          </cell>
          <cell r="D90" t="str">
            <v>TOTAL GB</v>
          </cell>
          <cell r="E90">
            <v>16.170000000000002</v>
          </cell>
          <cell r="F90">
            <v>16.2</v>
          </cell>
          <cell r="G90">
            <v>16.329999999999998</v>
          </cell>
          <cell r="H90">
            <v>16.579999999999998</v>
          </cell>
          <cell r="I90">
            <v>16.75</v>
          </cell>
          <cell r="J90">
            <v>16.920000000000002</v>
          </cell>
          <cell r="K90">
            <v>16.86</v>
          </cell>
          <cell r="L90">
            <v>16.760000000000002</v>
          </cell>
          <cell r="M90">
            <v>16.61</v>
          </cell>
          <cell r="N90">
            <v>16.690000000000001</v>
          </cell>
          <cell r="O90">
            <v>16.62</v>
          </cell>
          <cell r="P90">
            <v>16.579999999999998</v>
          </cell>
          <cell r="Q90">
            <v>16.54</v>
          </cell>
          <cell r="R90">
            <v>16.510000000000002</v>
          </cell>
        </row>
        <row r="91">
          <cell r="A91" t="str">
            <v>12 Weekly Share of Grocery Multiples:Asda</v>
          </cell>
          <cell r="B91" t="str">
            <v>12 Weekly Share of Grocery Multiples</v>
          </cell>
          <cell r="C91" t="str">
            <v>Asda</v>
          </cell>
          <cell r="D91" t="str">
            <v>TOTAL GB</v>
          </cell>
          <cell r="E91">
            <v>16.82</v>
          </cell>
          <cell r="F91">
            <v>16.98</v>
          </cell>
          <cell r="G91">
            <v>17.170000000000002</v>
          </cell>
          <cell r="H91">
            <v>17.329999999999998</v>
          </cell>
          <cell r="I91">
            <v>17.32</v>
          </cell>
          <cell r="J91">
            <v>17.079999999999998</v>
          </cell>
          <cell r="K91">
            <v>16.86</v>
          </cell>
          <cell r="L91">
            <v>16.649999999999999</v>
          </cell>
          <cell r="M91">
            <v>16.62</v>
          </cell>
          <cell r="N91">
            <v>16.59</v>
          </cell>
          <cell r="O91">
            <v>16.510000000000002</v>
          </cell>
          <cell r="P91">
            <v>16.62</v>
          </cell>
          <cell r="Q91">
            <v>16.75</v>
          </cell>
          <cell r="R91">
            <v>16.93</v>
          </cell>
        </row>
        <row r="92">
          <cell r="A92" t="str">
            <v>12 Weekly Share of Grocery Multiples:Morrisons</v>
          </cell>
          <cell r="B92" t="str">
            <v>12 Weekly Share of Grocery Multiples</v>
          </cell>
          <cell r="C92" t="str">
            <v>Morrisons</v>
          </cell>
          <cell r="D92" t="str">
            <v>TOTAL GB</v>
          </cell>
          <cell r="E92">
            <v>11.67</v>
          </cell>
          <cell r="F92">
            <v>11.66</v>
          </cell>
          <cell r="G92">
            <v>11.64</v>
          </cell>
          <cell r="H92">
            <v>11.78</v>
          </cell>
          <cell r="I92">
            <v>11.89</v>
          </cell>
          <cell r="J92">
            <v>12.02</v>
          </cell>
          <cell r="K92">
            <v>11.94</v>
          </cell>
          <cell r="L92">
            <v>11.98</v>
          </cell>
          <cell r="M92">
            <v>11.95</v>
          </cell>
          <cell r="N92">
            <v>11.98</v>
          </cell>
          <cell r="O92">
            <v>12.01</v>
          </cell>
          <cell r="P92">
            <v>11.92</v>
          </cell>
          <cell r="Q92">
            <v>11.9</v>
          </cell>
          <cell r="R92">
            <v>11.81</v>
          </cell>
        </row>
        <row r="93">
          <cell r="A93" t="str">
            <v>12 Weekly Share of Grocery Multiples:Somerfield</v>
          </cell>
          <cell r="B93" t="str">
            <v>12 Weekly Share of Grocery Multiples</v>
          </cell>
          <cell r="C93" t="str">
            <v>Somerfield</v>
          </cell>
          <cell r="D93" t="str">
            <v>TOTAL GB</v>
          </cell>
          <cell r="E93">
            <v>1.1200000000000001</v>
          </cell>
          <cell r="F93">
            <v>0.85</v>
          </cell>
          <cell r="G93">
            <v>0.56999999999999995</v>
          </cell>
          <cell r="H93">
            <v>0.3</v>
          </cell>
          <cell r="I93">
            <v>0.11</v>
          </cell>
          <cell r="J93">
            <v>0.02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 t="str">
            <v>12 Weekly Share of Grocery Multiples:Waitrose</v>
          </cell>
          <cell r="B94" t="str">
            <v>12 Weekly Share of Grocery Multiples</v>
          </cell>
          <cell r="C94" t="str">
            <v>Waitrose</v>
          </cell>
          <cell r="D94" t="str">
            <v>TOTAL GB</v>
          </cell>
          <cell r="E94">
            <v>4.05</v>
          </cell>
          <cell r="F94">
            <v>4.01</v>
          </cell>
          <cell r="G94">
            <v>4.03</v>
          </cell>
          <cell r="H94">
            <v>4.0599999999999996</v>
          </cell>
          <cell r="I94">
            <v>4.1500000000000004</v>
          </cell>
          <cell r="J94">
            <v>4.21</v>
          </cell>
          <cell r="K94">
            <v>4.2699999999999996</v>
          </cell>
          <cell r="L94">
            <v>4.24</v>
          </cell>
          <cell r="M94">
            <v>4.22</v>
          </cell>
          <cell r="N94">
            <v>4.21</v>
          </cell>
          <cell r="O94">
            <v>4.2300000000000004</v>
          </cell>
          <cell r="P94">
            <v>4.26</v>
          </cell>
          <cell r="Q94">
            <v>4.2300000000000004</v>
          </cell>
          <cell r="R94">
            <v>4.17</v>
          </cell>
        </row>
        <row r="95">
          <cell r="A95" t="str">
            <v>12 Weekly Share of Grocery Multiples:Iceland</v>
          </cell>
          <cell r="B95" t="str">
            <v>12 Weekly Share of Grocery Multiples</v>
          </cell>
          <cell r="C95" t="str">
            <v>Iceland</v>
          </cell>
          <cell r="D95" t="str">
            <v>TOTAL GB</v>
          </cell>
          <cell r="E95">
            <v>1.95</v>
          </cell>
          <cell r="F95">
            <v>1.94</v>
          </cell>
          <cell r="G95">
            <v>1.94</v>
          </cell>
          <cell r="H95">
            <v>1.95</v>
          </cell>
          <cell r="I95">
            <v>2.02</v>
          </cell>
          <cell r="J95">
            <v>1.99</v>
          </cell>
          <cell r="K95">
            <v>2.0299999999999998</v>
          </cell>
          <cell r="L95">
            <v>2.02</v>
          </cell>
          <cell r="M95">
            <v>2.0499999999999998</v>
          </cell>
          <cell r="N95">
            <v>2.0299999999999998</v>
          </cell>
          <cell r="O95">
            <v>2.0299999999999998</v>
          </cell>
          <cell r="P95">
            <v>2.06</v>
          </cell>
          <cell r="Q95">
            <v>2.08</v>
          </cell>
          <cell r="R95">
            <v>2.0499999999999998</v>
          </cell>
        </row>
        <row r="96">
          <cell r="A96" t="str">
            <v>12 Weekly Share of Grocery Multiples:Marks and Spencer</v>
          </cell>
          <cell r="B96" t="str">
            <v>12 Weekly Share of Grocery Multiples</v>
          </cell>
          <cell r="C96" t="str">
            <v>Marks and Spencer</v>
          </cell>
          <cell r="D96" t="str">
            <v>TOTAL GB</v>
          </cell>
          <cell r="E96">
            <v>3.71</v>
          </cell>
          <cell r="F96">
            <v>3.68</v>
          </cell>
          <cell r="G96">
            <v>3.67</v>
          </cell>
          <cell r="H96">
            <v>3.68</v>
          </cell>
          <cell r="I96">
            <v>4.07</v>
          </cell>
          <cell r="J96">
            <v>4.07</v>
          </cell>
          <cell r="K96">
            <v>4.1100000000000003</v>
          </cell>
          <cell r="L96">
            <v>3.71</v>
          </cell>
          <cell r="M96">
            <v>3.75</v>
          </cell>
          <cell r="N96">
            <v>3.68</v>
          </cell>
          <cell r="O96">
            <v>3.67</v>
          </cell>
          <cell r="P96">
            <v>3.63</v>
          </cell>
          <cell r="Q96">
            <v>3.67</v>
          </cell>
          <cell r="R96">
            <v>3.67</v>
          </cell>
        </row>
        <row r="97">
          <cell r="A97" t="str">
            <v>12 Weekly Share of Grocery Multiples:Co-operative</v>
          </cell>
          <cell r="B97" t="str">
            <v>12 Weekly Share of Grocery Multiples</v>
          </cell>
          <cell r="C97" t="str">
            <v>Co-operative</v>
          </cell>
          <cell r="D97" t="str">
            <v>TOTAL GB</v>
          </cell>
          <cell r="E97">
            <v>8.5299999999999994</v>
          </cell>
          <cell r="F97">
            <v>8.39</v>
          </cell>
          <cell r="G97">
            <v>8.16</v>
          </cell>
          <cell r="H97">
            <v>7.82</v>
          </cell>
          <cell r="I97">
            <v>7.25</v>
          </cell>
          <cell r="J97">
            <v>7.2</v>
          </cell>
          <cell r="K97">
            <v>7.31</v>
          </cell>
          <cell r="L97">
            <v>7.79</v>
          </cell>
          <cell r="M97">
            <v>7.81</v>
          </cell>
          <cell r="N97">
            <v>7.85</v>
          </cell>
          <cell r="O97">
            <v>7.89</v>
          </cell>
          <cell r="P97">
            <v>7.91</v>
          </cell>
          <cell r="Q97">
            <v>7.97</v>
          </cell>
          <cell r="R97">
            <v>7.98</v>
          </cell>
        </row>
        <row r="98">
          <cell r="A98" t="str">
            <v>12 Weekly Share of Grocery Multiples:Aldi</v>
          </cell>
          <cell r="B98" t="str">
            <v>12 Weekly Share of Grocery Multiples</v>
          </cell>
          <cell r="C98" t="str">
            <v>Aldi</v>
          </cell>
          <cell r="D98" t="str">
            <v>TOTAL GB</v>
          </cell>
          <cell r="E98">
            <v>1.61</v>
          </cell>
          <cell r="F98">
            <v>1.59</v>
          </cell>
          <cell r="G98">
            <v>1.59</v>
          </cell>
          <cell r="H98">
            <v>1.6</v>
          </cell>
          <cell r="I98">
            <v>1.61</v>
          </cell>
          <cell r="J98">
            <v>1.63</v>
          </cell>
          <cell r="K98">
            <v>1.72</v>
          </cell>
          <cell r="L98">
            <v>1.78</v>
          </cell>
          <cell r="M98">
            <v>1.87</v>
          </cell>
          <cell r="N98">
            <v>1.86</v>
          </cell>
          <cell r="O98">
            <v>1.85</v>
          </cell>
          <cell r="P98">
            <v>1.83</v>
          </cell>
          <cell r="Q98">
            <v>1.82</v>
          </cell>
          <cell r="R98">
            <v>1.88</v>
          </cell>
        </row>
        <row r="99">
          <cell r="A99" t="str">
            <v>12 Weekly Share of Grocery Multiples:Lidl</v>
          </cell>
          <cell r="B99" t="str">
            <v>12 Weekly Share of Grocery Multiples</v>
          </cell>
          <cell r="C99" t="str">
            <v>Lidl</v>
          </cell>
          <cell r="D99" t="str">
            <v>TOTAL GB</v>
          </cell>
          <cell r="E99">
            <v>1.95</v>
          </cell>
          <cell r="F99">
            <v>1.95</v>
          </cell>
          <cell r="G99">
            <v>1.96</v>
          </cell>
          <cell r="H99">
            <v>1.88</v>
          </cell>
          <cell r="I99">
            <v>1.83</v>
          </cell>
          <cell r="J99">
            <v>1.79</v>
          </cell>
          <cell r="K99">
            <v>1.83</v>
          </cell>
          <cell r="L99">
            <v>1.88</v>
          </cell>
          <cell r="M99">
            <v>1.94</v>
          </cell>
          <cell r="N99">
            <v>1.89</v>
          </cell>
          <cell r="O99">
            <v>1.88</v>
          </cell>
          <cell r="P99">
            <v>1.89</v>
          </cell>
          <cell r="Q99">
            <v>1.92</v>
          </cell>
          <cell r="R99">
            <v>1.95</v>
          </cell>
        </row>
        <row r="100">
          <cell r="A100" t="str">
            <v>52 Weekly Share of Grocery Multiples:Total Grocers</v>
          </cell>
          <cell r="B100" t="str">
            <v>52 Weekly Share of Grocery Multiples</v>
          </cell>
          <cell r="C100" t="str">
            <v>Total Grocers</v>
          </cell>
          <cell r="D100" t="str">
            <v>TOTAL GB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A101" t="str">
            <v>52 Weekly Share of Grocery Multiples:Multiple Grocers</v>
          </cell>
          <cell r="B101" t="str">
            <v>52 Weekly Share of Grocery Multiples</v>
          </cell>
          <cell r="C101" t="str">
            <v>Multiple Grocers</v>
          </cell>
          <cell r="D101" t="str">
            <v>TOTAL GB</v>
          </cell>
          <cell r="E101">
            <v>100</v>
          </cell>
          <cell r="F101">
            <v>100</v>
          </cell>
          <cell r="G101">
            <v>100</v>
          </cell>
          <cell r="H101">
            <v>100</v>
          </cell>
          <cell r="I101">
            <v>100</v>
          </cell>
          <cell r="J101">
            <v>100</v>
          </cell>
          <cell r="K101">
            <v>100</v>
          </cell>
          <cell r="L101">
            <v>100</v>
          </cell>
          <cell r="M101">
            <v>100</v>
          </cell>
          <cell r="N101">
            <v>100</v>
          </cell>
          <cell r="O101">
            <v>100</v>
          </cell>
          <cell r="P101">
            <v>100</v>
          </cell>
          <cell r="Q101">
            <v>100</v>
          </cell>
          <cell r="R101">
            <v>100</v>
          </cell>
        </row>
        <row r="102">
          <cell r="A102" t="str">
            <v>52 Weekly Share of Grocery Multiples:Tesco</v>
          </cell>
          <cell r="B102" t="str">
            <v>52 Weekly Share of Grocery Multiples</v>
          </cell>
          <cell r="C102" t="str">
            <v>Tesco</v>
          </cell>
          <cell r="D102" t="str">
            <v>TOTAL GB</v>
          </cell>
          <cell r="E102">
            <v>30.47</v>
          </cell>
          <cell r="F102">
            <v>30.46</v>
          </cell>
          <cell r="G102">
            <v>30.47</v>
          </cell>
          <cell r="H102">
            <v>30.53</v>
          </cell>
          <cell r="I102">
            <v>30.54</v>
          </cell>
          <cell r="J102">
            <v>30.54</v>
          </cell>
          <cell r="K102">
            <v>30.55</v>
          </cell>
          <cell r="L102">
            <v>30.55</v>
          </cell>
          <cell r="M102">
            <v>30.54</v>
          </cell>
          <cell r="N102">
            <v>30.56</v>
          </cell>
          <cell r="O102">
            <v>30.59</v>
          </cell>
          <cell r="P102">
            <v>30.58</v>
          </cell>
          <cell r="Q102">
            <v>30.56</v>
          </cell>
          <cell r="R102">
            <v>30.56</v>
          </cell>
        </row>
        <row r="103">
          <cell r="A103" t="str">
            <v>52 Weekly Share of Grocery Multiples:Sainsbury</v>
          </cell>
          <cell r="B103" t="str">
            <v>52 Weekly Share of Grocery Multiples</v>
          </cell>
          <cell r="C103" t="str">
            <v>Sainsbury</v>
          </cell>
          <cell r="D103" t="str">
            <v>TOTAL GB</v>
          </cell>
          <cell r="E103">
            <v>16.399999999999999</v>
          </cell>
          <cell r="F103">
            <v>16.43</v>
          </cell>
          <cell r="G103">
            <v>16.47</v>
          </cell>
          <cell r="H103">
            <v>16.5</v>
          </cell>
          <cell r="I103">
            <v>16.55</v>
          </cell>
          <cell r="J103">
            <v>16.559999999999999</v>
          </cell>
          <cell r="K103">
            <v>16.559999999999999</v>
          </cell>
          <cell r="L103">
            <v>16.55</v>
          </cell>
          <cell r="M103">
            <v>16.55</v>
          </cell>
          <cell r="N103">
            <v>16.57</v>
          </cell>
          <cell r="O103">
            <v>16.57</v>
          </cell>
          <cell r="P103">
            <v>16.59</v>
          </cell>
          <cell r="Q103">
            <v>16.62</v>
          </cell>
          <cell r="R103">
            <v>16.64</v>
          </cell>
        </row>
        <row r="104">
          <cell r="A104" t="str">
            <v>52 Weekly Share of Grocery Multiples:Asda</v>
          </cell>
          <cell r="B104" t="str">
            <v>52 Weekly Share of Grocery Multiples</v>
          </cell>
          <cell r="C104" t="str">
            <v>Asda</v>
          </cell>
          <cell r="D104" t="str">
            <v>TOTAL GB</v>
          </cell>
          <cell r="E104">
            <v>16.93</v>
          </cell>
          <cell r="F104">
            <v>16.940000000000001</v>
          </cell>
          <cell r="G104">
            <v>16.940000000000001</v>
          </cell>
          <cell r="H104">
            <v>16.940000000000001</v>
          </cell>
          <cell r="I104">
            <v>16.940000000000001</v>
          </cell>
          <cell r="J104">
            <v>16.940000000000001</v>
          </cell>
          <cell r="K104">
            <v>16.920000000000002</v>
          </cell>
          <cell r="L104">
            <v>16.920000000000002</v>
          </cell>
          <cell r="M104">
            <v>16.91</v>
          </cell>
          <cell r="N104">
            <v>16.88</v>
          </cell>
          <cell r="O104">
            <v>16.86</v>
          </cell>
          <cell r="P104">
            <v>16.88</v>
          </cell>
          <cell r="Q104">
            <v>16.88</v>
          </cell>
          <cell r="R104">
            <v>16.89</v>
          </cell>
        </row>
        <row r="105">
          <cell r="A105" t="str">
            <v>52 Weekly Share of Grocery Multiples:Morrisons</v>
          </cell>
          <cell r="B105" t="str">
            <v>52 Weekly Share of Grocery Multiples</v>
          </cell>
          <cell r="C105" t="str">
            <v>Morrisons</v>
          </cell>
          <cell r="D105" t="str">
            <v>TOTAL GB</v>
          </cell>
          <cell r="E105">
            <v>11.84</v>
          </cell>
          <cell r="F105">
            <v>11.84</v>
          </cell>
          <cell r="G105">
            <v>11.83</v>
          </cell>
          <cell r="H105">
            <v>11.8</v>
          </cell>
          <cell r="I105">
            <v>11.81</v>
          </cell>
          <cell r="J105">
            <v>11.82</v>
          </cell>
          <cell r="K105">
            <v>11.83</v>
          </cell>
          <cell r="L105">
            <v>11.83</v>
          </cell>
          <cell r="M105">
            <v>11.83</v>
          </cell>
          <cell r="N105">
            <v>11.84</v>
          </cell>
          <cell r="O105">
            <v>11.86</v>
          </cell>
          <cell r="P105">
            <v>11.88</v>
          </cell>
          <cell r="Q105">
            <v>11.89</v>
          </cell>
          <cell r="R105">
            <v>11.89</v>
          </cell>
        </row>
        <row r="106">
          <cell r="A106" t="str">
            <v>52 Weekly Share of Grocery Multiples:Somerfield</v>
          </cell>
          <cell r="B106" t="str">
            <v>52 Weekly Share of Grocery Multiples</v>
          </cell>
          <cell r="C106" t="str">
            <v>Somerfield</v>
          </cell>
          <cell r="D106" t="str">
            <v>TOTAL GB</v>
          </cell>
          <cell r="E106">
            <v>1.72</v>
          </cell>
          <cell r="F106">
            <v>1.56</v>
          </cell>
          <cell r="G106">
            <v>1.41</v>
          </cell>
          <cell r="H106">
            <v>1.24</v>
          </cell>
          <cell r="I106">
            <v>1.07</v>
          </cell>
          <cell r="J106">
            <v>0.94</v>
          </cell>
          <cell r="K106">
            <v>0.8</v>
          </cell>
          <cell r="L106">
            <v>0.67</v>
          </cell>
          <cell r="M106">
            <v>0.55000000000000004</v>
          </cell>
          <cell r="N106">
            <v>0.43</v>
          </cell>
          <cell r="O106">
            <v>0.32</v>
          </cell>
          <cell r="P106">
            <v>0.22</v>
          </cell>
          <cell r="Q106">
            <v>0.13</v>
          </cell>
          <cell r="R106">
            <v>7.0000000000000007E-2</v>
          </cell>
        </row>
        <row r="107">
          <cell r="A107" t="str">
            <v>52 Weekly Share of Grocery Multiples:Waitrose</v>
          </cell>
          <cell r="B107" t="str">
            <v>52 Weekly Share of Grocery Multiples</v>
          </cell>
          <cell r="C107" t="str">
            <v>Waitrose</v>
          </cell>
          <cell r="D107" t="str">
            <v>TOTAL GB</v>
          </cell>
          <cell r="E107">
            <v>4.04</v>
          </cell>
          <cell r="F107">
            <v>4.05</v>
          </cell>
          <cell r="G107">
            <v>4.07</v>
          </cell>
          <cell r="H107">
            <v>4.09</v>
          </cell>
          <cell r="I107">
            <v>4.0999999999999996</v>
          </cell>
          <cell r="J107">
            <v>4.1100000000000003</v>
          </cell>
          <cell r="K107">
            <v>4.12</v>
          </cell>
          <cell r="L107">
            <v>4.13</v>
          </cell>
          <cell r="M107">
            <v>4.1399999999999997</v>
          </cell>
          <cell r="N107">
            <v>4.1399999999999997</v>
          </cell>
          <cell r="O107">
            <v>4.16</v>
          </cell>
          <cell r="P107">
            <v>4.17</v>
          </cell>
          <cell r="Q107">
            <v>4.18</v>
          </cell>
          <cell r="R107">
            <v>4.1900000000000004</v>
          </cell>
        </row>
        <row r="108">
          <cell r="A108" t="str">
            <v>52 Weekly Share of Grocery Multiples:Iceland</v>
          </cell>
          <cell r="B108" t="str">
            <v>52 Weekly Share of Grocery Multiples</v>
          </cell>
          <cell r="C108" t="str">
            <v>Iceland</v>
          </cell>
          <cell r="D108" t="str">
            <v>TOTAL GB</v>
          </cell>
          <cell r="E108">
            <v>1.98</v>
          </cell>
          <cell r="F108">
            <v>1.98</v>
          </cell>
          <cell r="G108">
            <v>1.98</v>
          </cell>
          <cell r="H108">
            <v>1.99</v>
          </cell>
          <cell r="I108">
            <v>1.99</v>
          </cell>
          <cell r="J108">
            <v>1.98</v>
          </cell>
          <cell r="K108">
            <v>1.98</v>
          </cell>
          <cell r="L108">
            <v>1.99</v>
          </cell>
          <cell r="M108">
            <v>1.99</v>
          </cell>
          <cell r="N108">
            <v>1.99</v>
          </cell>
          <cell r="O108">
            <v>2</v>
          </cell>
          <cell r="P108">
            <v>2.0099999999999998</v>
          </cell>
          <cell r="Q108">
            <v>2.0099999999999998</v>
          </cell>
          <cell r="R108">
            <v>2.02</v>
          </cell>
        </row>
        <row r="109">
          <cell r="A109" t="str">
            <v>52 Weekly Share of Grocery Multiples:Marks and Spencer</v>
          </cell>
          <cell r="B109" t="str">
            <v>52 Weekly Share of Grocery Multiples</v>
          </cell>
          <cell r="C109" t="str">
            <v>Marks and Spencer</v>
          </cell>
          <cell r="D109" t="str">
            <v>TOTAL GB</v>
          </cell>
          <cell r="E109">
            <v>3.78</v>
          </cell>
          <cell r="F109">
            <v>3.78</v>
          </cell>
          <cell r="G109">
            <v>3.79</v>
          </cell>
          <cell r="H109">
            <v>3.78</v>
          </cell>
          <cell r="I109">
            <v>3.8</v>
          </cell>
          <cell r="J109">
            <v>3.8</v>
          </cell>
          <cell r="K109">
            <v>3.8</v>
          </cell>
          <cell r="L109">
            <v>3.79</v>
          </cell>
          <cell r="M109">
            <v>3.8</v>
          </cell>
          <cell r="N109">
            <v>3.79</v>
          </cell>
          <cell r="O109">
            <v>3.79</v>
          </cell>
          <cell r="P109">
            <v>3.78</v>
          </cell>
          <cell r="Q109">
            <v>3.78</v>
          </cell>
          <cell r="R109">
            <v>3.78</v>
          </cell>
        </row>
        <row r="110">
          <cell r="A110" t="str">
            <v>52 Weekly Share of Grocery Multiples:Co-operative</v>
          </cell>
          <cell r="B110" t="str">
            <v>52 Weekly Share of Grocery Multiples</v>
          </cell>
          <cell r="C110" t="str">
            <v>Co-operative</v>
          </cell>
          <cell r="D110" t="str">
            <v>TOTAL GB</v>
          </cell>
          <cell r="E110">
            <v>8.5</v>
          </cell>
          <cell r="F110">
            <v>8.43</v>
          </cell>
          <cell r="G110">
            <v>8.3699999999999992</v>
          </cell>
          <cell r="H110">
            <v>8.2899999999999991</v>
          </cell>
          <cell r="I110">
            <v>8.1999999999999993</v>
          </cell>
          <cell r="J110">
            <v>8.1300000000000008</v>
          </cell>
          <cell r="K110">
            <v>8.06</v>
          </cell>
          <cell r="L110">
            <v>8.01</v>
          </cell>
          <cell r="M110">
            <v>7.96</v>
          </cell>
          <cell r="N110">
            <v>7.91</v>
          </cell>
          <cell r="O110">
            <v>7.87</v>
          </cell>
          <cell r="P110">
            <v>7.82</v>
          </cell>
          <cell r="Q110">
            <v>7.78</v>
          </cell>
          <cell r="R110">
            <v>7.75</v>
          </cell>
        </row>
        <row r="111">
          <cell r="A111" t="str">
            <v>52 Weekly Share of Grocery Multiples:Aldi</v>
          </cell>
          <cell r="B111" t="str">
            <v>52 Weekly Share of Grocery Multiples</v>
          </cell>
          <cell r="C111" t="str">
            <v>Aldi</v>
          </cell>
          <cell r="D111" t="str">
            <v>TOTAL GB</v>
          </cell>
          <cell r="E111">
            <v>1.61</v>
          </cell>
          <cell r="F111">
            <v>1.6</v>
          </cell>
          <cell r="G111">
            <v>1.59</v>
          </cell>
          <cell r="H111">
            <v>1.59</v>
          </cell>
          <cell r="I111">
            <v>1.62</v>
          </cell>
          <cell r="J111">
            <v>1.63</v>
          </cell>
          <cell r="K111">
            <v>1.66</v>
          </cell>
          <cell r="L111">
            <v>1.68</v>
          </cell>
          <cell r="M111">
            <v>1.68</v>
          </cell>
          <cell r="N111">
            <v>1.71</v>
          </cell>
          <cell r="O111">
            <v>1.71</v>
          </cell>
          <cell r="P111">
            <v>1.73</v>
          </cell>
          <cell r="Q111">
            <v>1.74</v>
          </cell>
          <cell r="R111">
            <v>1.76</v>
          </cell>
        </row>
        <row r="112">
          <cell r="A112" t="str">
            <v>52 Weekly Share of Grocery Multiples:Lidl</v>
          </cell>
          <cell r="B112" t="str">
            <v>52 Weekly Share of Grocery Multiples</v>
          </cell>
          <cell r="C112" t="str">
            <v>Lidl</v>
          </cell>
          <cell r="D112" t="str">
            <v>TOTAL GB</v>
          </cell>
          <cell r="E112">
            <v>1.75</v>
          </cell>
          <cell r="F112">
            <v>1.77</v>
          </cell>
          <cell r="G112">
            <v>1.78</v>
          </cell>
          <cell r="H112">
            <v>1.78</v>
          </cell>
          <cell r="I112">
            <v>1.76</v>
          </cell>
          <cell r="J112">
            <v>1.77</v>
          </cell>
          <cell r="K112">
            <v>1.79</v>
          </cell>
          <cell r="L112">
            <v>1.8</v>
          </cell>
          <cell r="M112">
            <v>1.85</v>
          </cell>
          <cell r="N112">
            <v>1.86</v>
          </cell>
          <cell r="O112">
            <v>1.86</v>
          </cell>
          <cell r="P112">
            <v>1.87</v>
          </cell>
          <cell r="Q112">
            <v>1.89</v>
          </cell>
          <cell r="R112">
            <v>1.89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7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5" Type="http://schemas.openxmlformats.org/officeDocument/2006/relationships/image" Target="../media/image6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9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6.xml"/><Relationship Id="rId5" Type="http://schemas.openxmlformats.org/officeDocument/2006/relationships/image" Target="../media/image8.emf"/><Relationship Id="rId4" Type="http://schemas.openxmlformats.org/officeDocument/2006/relationships/control" Target="../activeX/activeX5.xml"/><Relationship Id="rId9" Type="http://schemas.openxmlformats.org/officeDocument/2006/relationships/image" Target="../media/image10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K42"/>
  <sheetViews>
    <sheetView showGridLines="0" showRowColHeaders="0" tabSelected="1" zoomScaleNormal="100" workbookViewId="0"/>
  </sheetViews>
  <sheetFormatPr defaultRowHeight="15" x14ac:dyDescent="0.25"/>
  <cols>
    <col min="16" max="16" width="9.7109375" customWidth="1"/>
  </cols>
  <sheetData>
    <row r="3" spans="1:8" ht="23.25" x14ac:dyDescent="0.35">
      <c r="A3" s="3" t="s">
        <v>35</v>
      </c>
    </row>
    <row r="4" spans="1:8" ht="11.25" customHeight="1" x14ac:dyDescent="0.25"/>
    <row r="5" spans="1:8" ht="10.5" customHeight="1" x14ac:dyDescent="0.25"/>
    <row r="6" spans="1:8" ht="10.5" customHeight="1" x14ac:dyDescent="0.25"/>
    <row r="7" spans="1:8" ht="11.25" customHeight="1" x14ac:dyDescent="0.25"/>
    <row r="8" spans="1:8" ht="20.25" customHeight="1" x14ac:dyDescent="0.25">
      <c r="B8" s="4" t="s">
        <v>36</v>
      </c>
      <c r="C8" s="6"/>
      <c r="D8" s="6"/>
      <c r="E8" s="6"/>
      <c r="F8" s="6"/>
      <c r="G8" s="6"/>
    </row>
    <row r="9" spans="1:8" ht="12" customHeight="1" x14ac:dyDescent="0.25">
      <c r="B9" s="5" t="s">
        <v>31</v>
      </c>
      <c r="C9" s="6"/>
      <c r="D9" s="6"/>
      <c r="E9" s="6"/>
      <c r="F9" s="6"/>
      <c r="G9" s="6"/>
    </row>
    <row r="10" spans="1:8" x14ac:dyDescent="0.25">
      <c r="B10" s="5" t="s">
        <v>32</v>
      </c>
      <c r="C10" s="6"/>
      <c r="D10" s="6"/>
      <c r="E10" s="6"/>
      <c r="F10" s="6"/>
      <c r="G10" s="6"/>
    </row>
    <row r="11" spans="1:8" ht="14.25" customHeight="1" x14ac:dyDescent="0.25">
      <c r="A11" s="6"/>
      <c r="B11" s="6"/>
      <c r="C11" s="6"/>
      <c r="D11" s="6"/>
      <c r="E11" s="6"/>
      <c r="F11" s="6"/>
    </row>
    <row r="12" spans="1:8" ht="11.25" customHeight="1" x14ac:dyDescent="0.25">
      <c r="A12" s="6"/>
      <c r="B12" s="21" t="s">
        <v>37</v>
      </c>
      <c r="C12" s="6"/>
      <c r="D12" s="6"/>
      <c r="E12" s="6"/>
      <c r="F12" s="6"/>
    </row>
    <row r="13" spans="1:8" ht="11.25" customHeight="1" x14ac:dyDescent="0.25">
      <c r="A13" s="6"/>
      <c r="C13" s="6"/>
      <c r="D13" s="6"/>
      <c r="E13" s="6"/>
      <c r="F13" s="6"/>
    </row>
    <row r="14" spans="1:8" ht="11.25" customHeight="1" x14ac:dyDescent="0.25">
      <c r="A14" s="6"/>
      <c r="C14" s="6"/>
      <c r="D14" s="6"/>
      <c r="E14" s="6"/>
      <c r="F14" s="6"/>
    </row>
    <row r="15" spans="1:8" ht="12" customHeight="1" x14ac:dyDescent="0.3">
      <c r="B15" s="1" t="s">
        <v>3</v>
      </c>
      <c r="C15" s="2"/>
      <c r="D15" s="2"/>
      <c r="E15" s="2"/>
    </row>
    <row r="16" spans="1:8" ht="15.75" x14ac:dyDescent="0.3">
      <c r="B16" s="78" t="s">
        <v>2</v>
      </c>
      <c r="C16" s="133" t="s">
        <v>54</v>
      </c>
      <c r="D16" s="134"/>
      <c r="E16" s="134"/>
      <c r="F16" s="134"/>
      <c r="G16" s="134"/>
      <c r="H16" s="134"/>
    </row>
    <row r="17" spans="2:11" ht="15.75" x14ac:dyDescent="0.3">
      <c r="B17" s="78" t="s">
        <v>2</v>
      </c>
      <c r="C17" s="133" t="s">
        <v>55</v>
      </c>
      <c r="D17" s="134"/>
      <c r="E17" s="134"/>
      <c r="F17" s="134"/>
      <c r="G17" s="134"/>
      <c r="H17" s="134"/>
    </row>
    <row r="18" spans="2:11" ht="15.75" x14ac:dyDescent="0.3">
      <c r="B18" s="78" t="s">
        <v>2</v>
      </c>
      <c r="C18" s="133" t="s">
        <v>56</v>
      </c>
      <c r="D18" s="134"/>
      <c r="E18" s="134"/>
      <c r="F18" s="134"/>
      <c r="G18" s="134"/>
      <c r="H18" s="134"/>
    </row>
    <row r="19" spans="2:11" ht="12.75" customHeight="1" x14ac:dyDescent="0.25"/>
    <row r="20" spans="2:11" ht="8.25" customHeight="1" x14ac:dyDescent="0.25"/>
    <row r="21" spans="2:11" ht="12.75" customHeight="1" x14ac:dyDescent="0.25"/>
    <row r="22" spans="2:11" ht="11.25" customHeight="1" x14ac:dyDescent="0.25"/>
    <row r="23" spans="2:11" ht="11.25" customHeight="1" x14ac:dyDescent="0.25"/>
    <row r="24" spans="2:11" ht="12.75" customHeight="1" x14ac:dyDescent="0.25"/>
    <row r="25" spans="2:11" ht="12.75" customHeight="1" x14ac:dyDescent="0.25"/>
    <row r="26" spans="2:11" ht="12.75" customHeight="1" x14ac:dyDescent="0.25"/>
    <row r="27" spans="2:11" ht="12" customHeight="1" x14ac:dyDescent="0.25">
      <c r="F27" s="135"/>
      <c r="G27" s="136"/>
      <c r="H27" s="136"/>
      <c r="I27" s="136"/>
      <c r="J27" s="136"/>
      <c r="K27" s="136"/>
    </row>
    <row r="28" spans="2:11" ht="11.25" customHeight="1" x14ac:dyDescent="0.25"/>
    <row r="29" spans="2:11" ht="9.75" customHeight="1" x14ac:dyDescent="0.25"/>
    <row r="30" spans="2:11" ht="12" customHeight="1" x14ac:dyDescent="0.25"/>
    <row r="31" spans="2:11" ht="9" customHeight="1" x14ac:dyDescent="0.25"/>
    <row r="32" spans="2:11" ht="11.25" customHeight="1" x14ac:dyDescent="0.25"/>
    <row r="33" ht="9.75" customHeight="1" x14ac:dyDescent="0.25"/>
    <row r="34" ht="9" customHeight="1" x14ac:dyDescent="0.25"/>
    <row r="35" ht="8.25" customHeight="1" x14ac:dyDescent="0.25"/>
    <row r="36" ht="10.5" customHeight="1" x14ac:dyDescent="0.25"/>
    <row r="37" ht="6.75" customHeight="1" x14ac:dyDescent="0.25"/>
    <row r="38" ht="9.75" customHeight="1" x14ac:dyDescent="0.25"/>
    <row r="39" ht="10.5" customHeight="1" x14ac:dyDescent="0.25"/>
    <row r="40" ht="8.25" customHeight="1" x14ac:dyDescent="0.25"/>
    <row r="41" ht="13.5" customHeight="1" x14ac:dyDescent="0.25"/>
    <row r="42" ht="9" customHeight="1" x14ac:dyDescent="0.25"/>
  </sheetData>
  <sheetProtection password="E5C5" sheet="1" objects="1" scenarios="1"/>
  <mergeCells count="4">
    <mergeCell ref="C16:H16"/>
    <mergeCell ref="C17:H17"/>
    <mergeCell ref="C18:H18"/>
    <mergeCell ref="F27:K27"/>
  </mergeCells>
  <hyperlinks>
    <hyperlink ref="B16:H16" location="'Flow chart'!A1" display="- "/>
    <hyperlink ref="C16:H16" location="'Bar Chart'!A1" tooltip="Bar charts displaying retailer shares along side their growth" display="Bar charts displaying retailer shares along side their growth"/>
    <hyperlink ref="C17:H17" location="'Bubble Chart'!A1" tooltip="Bubble chart displaying retailer shares plotted against their growth" display="Bubble chart displaying retailer shares plotted against their growth"/>
    <hyperlink ref="C18:H18" location="KPI!A1" display="KPI Flow Chart"/>
  </hyperlinks>
  <pageMargins left="0.5" right="0.5" top="0.5" bottom="0.5" header="0.5" footer="0.5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BO69"/>
  <sheetViews>
    <sheetView showGridLines="0" showRowColHeaders="0" zoomScaleNormal="100" workbookViewId="0"/>
  </sheetViews>
  <sheetFormatPr defaultRowHeight="15" x14ac:dyDescent="0.25"/>
  <cols>
    <col min="1" max="1" width="4.7109375" customWidth="1"/>
    <col min="2" max="2" width="4.28515625" customWidth="1"/>
    <col min="3" max="3" width="1.42578125" customWidth="1"/>
    <col min="4" max="4" width="3.5703125" customWidth="1"/>
    <col min="5" max="5" width="18.5703125" customWidth="1"/>
    <col min="7" max="7" width="4.42578125" customWidth="1"/>
    <col min="8" max="8" width="9.28515625" customWidth="1"/>
    <col min="9" max="9" width="1.140625" customWidth="1"/>
    <col min="10" max="10" width="5.42578125" customWidth="1"/>
    <col min="11" max="11" width="10" customWidth="1"/>
    <col min="12" max="12" width="1.85546875" customWidth="1"/>
    <col min="13" max="13" width="2" customWidth="1"/>
    <col min="16" max="16" width="8.5703125" customWidth="1"/>
    <col min="17" max="17" width="8" customWidth="1"/>
    <col min="18" max="18" width="6.28515625" customWidth="1"/>
    <col min="19" max="19" width="8.28515625" customWidth="1"/>
    <col min="22" max="40" width="7.42578125" customWidth="1"/>
    <col min="41" max="41" width="15.85546875" customWidth="1"/>
    <col min="43" max="43" width="32.42578125" customWidth="1"/>
    <col min="44" max="44" width="24.42578125" bestFit="1" customWidth="1"/>
    <col min="45" max="45" width="10.140625" customWidth="1"/>
    <col min="46" max="46" width="15.5703125" customWidth="1"/>
    <col min="47" max="47" width="21.42578125" bestFit="1" customWidth="1"/>
    <col min="48" max="48" width="13.85546875" bestFit="1" customWidth="1"/>
  </cols>
  <sheetData>
    <row r="1" spans="1:67" s="52" customFormat="1" ht="12.75" x14ac:dyDescent="0.2"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</row>
    <row r="2" spans="1:67" s="52" customFormat="1" ht="12.75" x14ac:dyDescent="0.2"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</row>
    <row r="3" spans="1:67" s="52" customFormat="1" ht="23.25" x14ac:dyDescent="0.2">
      <c r="A3" s="69" t="s">
        <v>37</v>
      </c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</row>
    <row r="4" spans="1:67" s="52" customFormat="1" ht="12.75" x14ac:dyDescent="0.2">
      <c r="V4" s="75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75"/>
      <c r="BC4" s="75"/>
      <c r="BD4" s="75"/>
      <c r="BE4" s="75"/>
      <c r="BF4" s="75"/>
      <c r="BG4" s="75"/>
    </row>
    <row r="5" spans="1:67" s="52" customFormat="1" ht="12.75" x14ac:dyDescent="0.2">
      <c r="S5" s="68" t="s">
        <v>45</v>
      </c>
      <c r="V5" s="75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75"/>
      <c r="BC5" s="75"/>
      <c r="BD5" s="75"/>
      <c r="BE5" s="75"/>
      <c r="BF5" s="75"/>
      <c r="BG5" s="75"/>
    </row>
    <row r="6" spans="1:67" s="52" customFormat="1" ht="12.75" x14ac:dyDescent="0.2">
      <c r="S6" s="71" t="s">
        <v>53</v>
      </c>
      <c r="T6" s="72"/>
      <c r="V6" s="75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128"/>
      <c r="BA6" s="128"/>
      <c r="BB6" s="125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</row>
    <row r="7" spans="1:67" s="52" customFormat="1" ht="12.75" x14ac:dyDescent="0.2">
      <c r="V7" s="75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</row>
    <row r="8" spans="1:67" ht="13.5" customHeight="1" x14ac:dyDescent="0.25">
      <c r="C8" s="62" t="s">
        <v>44</v>
      </c>
      <c r="H8" s="67" t="s">
        <v>43</v>
      </c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</row>
    <row r="9" spans="1:67" x14ac:dyDescent="0.25">
      <c r="T9" s="79"/>
      <c r="U9" s="79"/>
      <c r="V9" s="79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32"/>
      <c r="AO9" s="77"/>
      <c r="AP9" s="73"/>
      <c r="AQ9" s="73"/>
      <c r="AR9" s="73"/>
      <c r="AS9" s="16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</row>
    <row r="10" spans="1:67" x14ac:dyDescent="0.25">
      <c r="T10" s="79"/>
      <c r="U10" s="79"/>
      <c r="V10" s="79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32"/>
      <c r="AO10" s="77"/>
      <c r="AP10" s="73"/>
      <c r="AQ10" s="73"/>
      <c r="AR10" s="73"/>
      <c r="AS10" s="16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</row>
    <row r="11" spans="1:67" x14ac:dyDescent="0.25">
      <c r="T11" s="79"/>
      <c r="U11" s="79"/>
      <c r="V11" s="79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32"/>
      <c r="AO11" s="77"/>
      <c r="AP11" s="89" t="s">
        <v>57</v>
      </c>
      <c r="AQ11" s="73"/>
      <c r="AR11" s="88" t="s">
        <v>4</v>
      </c>
      <c r="AS11" s="16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</row>
    <row r="12" spans="1:67" x14ac:dyDescent="0.25">
      <c r="P12" s="66"/>
      <c r="Q12" s="65"/>
      <c r="R12" s="64"/>
      <c r="T12" s="129" t="str">
        <f>AP15 &amp; " ending "&amp;AO28</f>
        <v>4 Weeks ending 11 JUL 2020</v>
      </c>
      <c r="U12" s="79"/>
      <c r="V12" s="79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32"/>
      <c r="AO12" s="77"/>
      <c r="AP12" s="91" t="s">
        <v>58</v>
      </c>
      <c r="AQ12" s="73"/>
      <c r="AR12" s="88" t="s">
        <v>21</v>
      </c>
      <c r="AS12" s="16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</row>
    <row r="13" spans="1:67" ht="10.5" customHeight="1" x14ac:dyDescent="0.25">
      <c r="P13" s="66"/>
      <c r="Q13" s="65"/>
      <c r="R13" s="64"/>
      <c r="T13" s="79"/>
      <c r="U13" s="79"/>
      <c r="V13" s="79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32"/>
      <c r="AO13" s="77"/>
      <c r="AP13" s="92" t="s">
        <v>59</v>
      </c>
      <c r="AQ13" s="73"/>
      <c r="AR13" s="73"/>
      <c r="AS13" s="16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</row>
    <row r="14" spans="1:67" ht="18" customHeight="1" x14ac:dyDescent="0.25">
      <c r="F14" s="137" t="str">
        <f>PROPER(AR41)</f>
        <v>Value Share Of Total Grocers</v>
      </c>
      <c r="G14" s="138"/>
      <c r="H14" s="138"/>
      <c r="I14" s="138"/>
      <c r="J14" s="138"/>
      <c r="K14" s="139"/>
      <c r="M14" s="143" t="s">
        <v>42</v>
      </c>
      <c r="N14" s="144"/>
      <c r="O14" s="144"/>
      <c r="P14" s="144"/>
      <c r="Q14" s="144"/>
      <c r="R14" s="145"/>
      <c r="T14" s="79"/>
      <c r="U14" s="79"/>
      <c r="V14" s="79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32"/>
      <c r="AO14" s="77"/>
      <c r="AP14" s="73"/>
      <c r="AQ14" s="73"/>
      <c r="AR14" s="73"/>
      <c r="AS14" s="16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</row>
    <row r="15" spans="1:67" ht="6.75" hidden="1" customHeight="1" x14ac:dyDescent="0.25">
      <c r="F15" s="140"/>
      <c r="G15" s="141"/>
      <c r="H15" s="141"/>
      <c r="I15" s="141"/>
      <c r="J15" s="141"/>
      <c r="K15" s="142"/>
      <c r="M15" s="146"/>
      <c r="N15" s="147"/>
      <c r="O15" s="147"/>
      <c r="P15" s="147"/>
      <c r="Q15" s="147"/>
      <c r="R15" s="148"/>
      <c r="T15" s="79"/>
      <c r="U15" s="79"/>
      <c r="V15" s="79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32"/>
      <c r="AO15" s="77"/>
      <c r="AP15" s="73" t="s">
        <v>57</v>
      </c>
      <c r="AQ15" s="73"/>
      <c r="AR15" s="73" t="s">
        <v>4</v>
      </c>
      <c r="AS15" s="16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</row>
    <row r="16" spans="1:67" x14ac:dyDescent="0.25">
      <c r="F16" s="63"/>
      <c r="R16" s="62"/>
      <c r="T16" s="130"/>
      <c r="U16" s="79"/>
      <c r="V16" s="79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32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</row>
    <row r="17" spans="20:67" x14ac:dyDescent="0.25">
      <c r="T17" s="79"/>
      <c r="U17" s="79"/>
      <c r="V17" s="79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32"/>
      <c r="AO17" s="77"/>
      <c r="AP17" s="73"/>
      <c r="AQ17" s="77"/>
      <c r="AR17" s="77"/>
      <c r="AS17" s="77" t="str">
        <f>AP21&amp;AQ21&amp;AR21&amp;AS21</f>
        <v>4 WeeksShare of TOTAL GROCERSTOTAL GROCERSTOTAL GROCERS</v>
      </c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</row>
    <row r="18" spans="20:67" x14ac:dyDescent="0.25">
      <c r="T18" s="79"/>
      <c r="U18" s="79"/>
      <c r="V18" s="79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32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</row>
    <row r="19" spans="20:67" x14ac:dyDescent="0.25">
      <c r="T19" s="79"/>
      <c r="U19" s="79"/>
      <c r="V19" s="79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32"/>
      <c r="AO19" s="77"/>
      <c r="AP19" s="77"/>
      <c r="AQ19" s="77"/>
      <c r="AR19" s="77"/>
      <c r="AS19" s="77"/>
      <c r="AT19" s="77"/>
      <c r="AU19" s="93"/>
      <c r="AV19" s="93"/>
      <c r="AW19" s="93" t="s">
        <v>41</v>
      </c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</row>
    <row r="20" spans="20:67" x14ac:dyDescent="0.25">
      <c r="T20" s="79"/>
      <c r="U20" s="79"/>
      <c r="V20" s="79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32"/>
      <c r="AO20" s="77"/>
      <c r="AP20" s="16"/>
      <c r="AQ20" s="16"/>
      <c r="AR20" s="16"/>
      <c r="AS20" s="16"/>
      <c r="AT20" s="16"/>
      <c r="AU20" s="77">
        <v>6</v>
      </c>
      <c r="AV20" s="77">
        <v>7</v>
      </c>
      <c r="AW20" s="77">
        <v>8</v>
      </c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</row>
    <row r="21" spans="20:67" x14ac:dyDescent="0.25">
      <c r="T21" s="79"/>
      <c r="U21" s="79"/>
      <c r="V21" s="79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32"/>
      <c r="AO21" s="77"/>
      <c r="AP21" s="77" t="str">
        <f t="shared" ref="AP21:AP31" si="0">$AP$15</f>
        <v>4 Weeks</v>
      </c>
      <c r="AQ21" s="77" t="str">
        <f>"Share of"&amp;" "&amp;$AR$15</f>
        <v>Share of TOTAL GROCERS</v>
      </c>
      <c r="AR21" s="77" t="str">
        <f t="shared" ref="AR21:AR30" si="1">$AR$15</f>
        <v>TOTAL GROCERS</v>
      </c>
      <c r="AS21" s="77" t="str">
        <f>$AR$15</f>
        <v>TOTAL GROCERS</v>
      </c>
      <c r="AT21" s="77"/>
      <c r="AU21" s="94">
        <f>VLOOKUP($AP21&amp;$AQ21&amp;$AR21&amp;$AS21,Data,$AU$20,FALSE)</f>
        <v>100</v>
      </c>
      <c r="AV21" s="94"/>
      <c r="AW21" s="77">
        <f t="shared" ref="AW21:AW31" si="2">VLOOKUP($AP21&amp;AQ21&amp;$AR21&amp;$AS21,Data,$AW$20,FALSE)</f>
        <v>11.3</v>
      </c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</row>
    <row r="22" spans="20:67" x14ac:dyDescent="0.25">
      <c r="T22" s="79"/>
      <c r="U22" s="79"/>
      <c r="V22" s="79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32"/>
      <c r="AO22" s="77"/>
      <c r="AP22" s="77" t="str">
        <f t="shared" si="0"/>
        <v>4 Weeks</v>
      </c>
      <c r="AQ22" s="77" t="str">
        <f t="shared" ref="AQ22:AQ31" si="3">"Share of"&amp;" "&amp;$AR$15</f>
        <v>Share of TOTAL GROCERS</v>
      </c>
      <c r="AR22" s="77" t="str">
        <f t="shared" si="1"/>
        <v>TOTAL GROCERS</v>
      </c>
      <c r="AS22" s="77" t="str">
        <f>Data!E5</f>
        <v>TESCO</v>
      </c>
      <c r="AT22" s="77"/>
      <c r="AU22" s="94">
        <f>VLOOKUP(AP22&amp;AQ22&amp;AR22&amp;AS22,Data,$AU$20,FALSE)</f>
        <v>26.8</v>
      </c>
      <c r="AV22" s="94">
        <f t="shared" ref="AV22:AV31" si="4">VLOOKUP(AP22&amp;AQ22&amp;AR22&amp;AS22,Data,$AV$20,FALSE)</f>
        <v>26.8</v>
      </c>
      <c r="AW22" s="77">
        <f t="shared" si="2"/>
        <v>11.1</v>
      </c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</row>
    <row r="23" spans="20:67" x14ac:dyDescent="0.25">
      <c r="T23" s="79"/>
      <c r="U23" s="79"/>
      <c r="V23" s="79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32"/>
      <c r="AO23" s="77"/>
      <c r="AP23" s="77" t="str">
        <f t="shared" si="0"/>
        <v>4 Weeks</v>
      </c>
      <c r="AQ23" s="77" t="str">
        <f t="shared" si="3"/>
        <v>Share of TOTAL GROCERS</v>
      </c>
      <c r="AR23" s="77" t="str">
        <f t="shared" si="1"/>
        <v>TOTAL GROCERS</v>
      </c>
      <c r="AS23" s="77" t="str">
        <f>Data!E6</f>
        <v>SAINSBURY</v>
      </c>
      <c r="AT23" s="77"/>
      <c r="AU23" s="94">
        <f>VLOOKUP(AP23&amp;AQ23&amp;AR23&amp;AS23,Data,$AU$20,FALSE)</f>
        <v>13.9</v>
      </c>
      <c r="AV23" s="94">
        <f t="shared" si="4"/>
        <v>13.8</v>
      </c>
      <c r="AW23" s="77">
        <f t="shared" si="2"/>
        <v>10.1</v>
      </c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</row>
    <row r="24" spans="20:67" x14ac:dyDescent="0.25">
      <c r="T24" s="79"/>
      <c r="U24" s="79"/>
      <c r="V24" s="79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32"/>
      <c r="AO24" s="77"/>
      <c r="AP24" s="77" t="str">
        <f t="shared" si="0"/>
        <v>4 Weeks</v>
      </c>
      <c r="AQ24" s="77" t="str">
        <f t="shared" si="3"/>
        <v>Share of TOTAL GROCERS</v>
      </c>
      <c r="AR24" s="77" t="str">
        <f t="shared" si="1"/>
        <v>TOTAL GROCERS</v>
      </c>
      <c r="AS24" s="77" t="str">
        <f>Data!E7</f>
        <v>ASDA</v>
      </c>
      <c r="AT24" s="77"/>
      <c r="AU24" s="94">
        <f t="shared" ref="AU24:AU31" si="5">VLOOKUP(AP24&amp;AQ24&amp;AR24&amp;AS24,Data,$AU$20,FALSE)</f>
        <v>12.6</v>
      </c>
      <c r="AV24" s="94">
        <f t="shared" si="4"/>
        <v>12.3</v>
      </c>
      <c r="AW24" s="77">
        <f t="shared" si="2"/>
        <v>8.4</v>
      </c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</row>
    <row r="25" spans="20:67" x14ac:dyDescent="0.25">
      <c r="T25" s="79"/>
      <c r="U25" s="79"/>
      <c r="V25" s="79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32"/>
      <c r="AO25" s="77"/>
      <c r="AP25" s="77" t="str">
        <f t="shared" si="0"/>
        <v>4 Weeks</v>
      </c>
      <c r="AQ25" s="77" t="str">
        <f t="shared" si="3"/>
        <v>Share of TOTAL GROCERS</v>
      </c>
      <c r="AR25" s="77" t="str">
        <f t="shared" si="1"/>
        <v>TOTAL GROCERS</v>
      </c>
      <c r="AS25" s="123" t="str">
        <f>Data!E13</f>
        <v>ALDI</v>
      </c>
      <c r="AT25" s="77"/>
      <c r="AU25" s="94">
        <f t="shared" si="5"/>
        <v>10</v>
      </c>
      <c r="AV25" s="94">
        <f t="shared" si="4"/>
        <v>10.1</v>
      </c>
      <c r="AW25" s="77">
        <f t="shared" si="2"/>
        <v>11.7</v>
      </c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</row>
    <row r="26" spans="20:67" x14ac:dyDescent="0.25">
      <c r="T26" s="79"/>
      <c r="U26" s="79"/>
      <c r="V26" s="79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32"/>
      <c r="AO26" s="77"/>
      <c r="AP26" s="77" t="str">
        <f t="shared" si="0"/>
        <v>4 Weeks</v>
      </c>
      <c r="AQ26" s="77" t="str">
        <f t="shared" si="3"/>
        <v>Share of TOTAL GROCERS</v>
      </c>
      <c r="AR26" s="77" t="str">
        <f t="shared" si="1"/>
        <v>TOTAL GROCERS</v>
      </c>
      <c r="AS26" s="123" t="str">
        <f>Data!E8</f>
        <v>MORRISONS</v>
      </c>
      <c r="AT26" s="77"/>
      <c r="AU26" s="94">
        <f t="shared" si="5"/>
        <v>9.6</v>
      </c>
      <c r="AV26" s="94">
        <f t="shared" si="4"/>
        <v>9.9</v>
      </c>
      <c r="AW26" s="77">
        <f t="shared" si="2"/>
        <v>15.2</v>
      </c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</row>
    <row r="27" spans="20:67" x14ac:dyDescent="0.25">
      <c r="T27" s="79"/>
      <c r="U27" s="79"/>
      <c r="V27" s="79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32"/>
      <c r="AO27" s="77"/>
      <c r="AP27" s="77" t="str">
        <f t="shared" si="0"/>
        <v>4 Weeks</v>
      </c>
      <c r="AQ27" s="77" t="str">
        <f t="shared" si="3"/>
        <v>Share of TOTAL GROCERS</v>
      </c>
      <c r="AR27" s="77" t="str">
        <f t="shared" si="1"/>
        <v>TOTAL GROCERS</v>
      </c>
      <c r="AS27" s="123" t="str">
        <f>Data!$E$14</f>
        <v>LIDL</v>
      </c>
      <c r="AT27" s="77"/>
      <c r="AU27" s="94">
        <f t="shared" si="5"/>
        <v>6.4</v>
      </c>
      <c r="AV27" s="94">
        <f t="shared" si="4"/>
        <v>5.9</v>
      </c>
      <c r="AW27" s="77">
        <f t="shared" si="2"/>
        <v>1.6</v>
      </c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</row>
    <row r="28" spans="20:67" x14ac:dyDescent="0.25">
      <c r="T28" s="79"/>
      <c r="U28" s="79"/>
      <c r="V28" s="79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32"/>
      <c r="AO28" s="77" t="str">
        <f>Data!G2</f>
        <v>11 JUL 2020</v>
      </c>
      <c r="AP28" s="77" t="str">
        <f t="shared" si="0"/>
        <v>4 Weeks</v>
      </c>
      <c r="AQ28" s="77" t="str">
        <f t="shared" si="3"/>
        <v>Share of TOTAL GROCERS</v>
      </c>
      <c r="AR28" s="77" t="str">
        <f t="shared" si="1"/>
        <v>TOTAL GROCERS</v>
      </c>
      <c r="AS28" s="123" t="str">
        <f>Data!$E$10</f>
        <v>CO-OPERATIVE</v>
      </c>
      <c r="AT28" s="77"/>
      <c r="AU28" s="94">
        <f t="shared" si="5"/>
        <v>5.5</v>
      </c>
      <c r="AV28" s="94">
        <f t="shared" si="4"/>
        <v>5.4</v>
      </c>
      <c r="AW28" s="77">
        <f t="shared" si="2"/>
        <v>10.199999999999999</v>
      </c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</row>
    <row r="29" spans="20:67" x14ac:dyDescent="0.25">
      <c r="T29" s="79"/>
      <c r="U29" s="79"/>
      <c r="V29" s="79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32"/>
      <c r="AO29" s="77"/>
      <c r="AP29" s="77" t="str">
        <f t="shared" si="0"/>
        <v>4 Weeks</v>
      </c>
      <c r="AQ29" s="77" t="str">
        <f t="shared" si="3"/>
        <v>Share of TOTAL GROCERS</v>
      </c>
      <c r="AR29" s="77" t="str">
        <f t="shared" si="1"/>
        <v>TOTAL GROCERS</v>
      </c>
      <c r="AS29" s="123" t="str">
        <f>Data!E9</f>
        <v>WAITROSE</v>
      </c>
      <c r="AT29" s="77"/>
      <c r="AU29" s="94">
        <f t="shared" si="5"/>
        <v>4.3</v>
      </c>
      <c r="AV29" s="94">
        <f t="shared" si="4"/>
        <v>4.2</v>
      </c>
      <c r="AW29" s="77">
        <f t="shared" si="2"/>
        <v>8.8000000000000007</v>
      </c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</row>
    <row r="30" spans="20:67" x14ac:dyDescent="0.25">
      <c r="T30" s="79"/>
      <c r="U30" s="79"/>
      <c r="V30" s="79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32"/>
      <c r="AO30" s="77"/>
      <c r="AP30" s="77" t="str">
        <f t="shared" si="0"/>
        <v>4 Weeks</v>
      </c>
      <c r="AQ30" s="77" t="str">
        <f t="shared" si="3"/>
        <v>Share of TOTAL GROCERS</v>
      </c>
      <c r="AR30" s="77" t="str">
        <f t="shared" si="1"/>
        <v>TOTAL GROCERS</v>
      </c>
      <c r="AS30" s="123" t="str">
        <f>Data!$E$12</f>
        <v>MARKS AND SPENCER</v>
      </c>
      <c r="AT30" s="77"/>
      <c r="AU30" s="94">
        <f t="shared" si="5"/>
        <v>3.4</v>
      </c>
      <c r="AV30" s="94">
        <f t="shared" si="4"/>
        <v>3.2</v>
      </c>
      <c r="AW30" s="77">
        <f t="shared" si="2"/>
        <v>4.5999999999999996</v>
      </c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</row>
    <row r="31" spans="20:67" x14ac:dyDescent="0.25">
      <c r="T31" s="79"/>
      <c r="U31" s="79"/>
      <c r="V31" s="79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32"/>
      <c r="AO31" s="77"/>
      <c r="AP31" s="77" t="str">
        <f t="shared" si="0"/>
        <v>4 Weeks</v>
      </c>
      <c r="AQ31" s="77" t="str">
        <f t="shared" si="3"/>
        <v>Share of TOTAL GROCERS</v>
      </c>
      <c r="AR31" s="77" t="str">
        <f>$AR$15</f>
        <v>TOTAL GROCERS</v>
      </c>
      <c r="AS31" s="77" t="str">
        <f>Data!$E$11</f>
        <v>ICELAND</v>
      </c>
      <c r="AT31" s="77"/>
      <c r="AU31" s="94">
        <f t="shared" si="5"/>
        <v>2.4</v>
      </c>
      <c r="AV31" s="94">
        <f t="shared" si="4"/>
        <v>2.7</v>
      </c>
      <c r="AW31" s="77">
        <f t="shared" si="2"/>
        <v>24</v>
      </c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</row>
    <row r="32" spans="20:67" x14ac:dyDescent="0.25">
      <c r="T32" s="79"/>
      <c r="U32" s="79"/>
      <c r="V32" s="79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32"/>
      <c r="AO32" s="77"/>
      <c r="AP32" s="77"/>
      <c r="AQ32" s="77"/>
      <c r="AR32" s="77"/>
      <c r="AS32" s="77"/>
      <c r="AT32" s="77"/>
      <c r="AU32" s="94"/>
      <c r="AV32" s="94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</row>
    <row r="33" spans="1:67" x14ac:dyDescent="0.25">
      <c r="T33" s="79"/>
      <c r="U33" s="79"/>
      <c r="V33" s="79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32"/>
      <c r="AO33" s="74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</row>
    <row r="34" spans="1:67" x14ac:dyDescent="0.25">
      <c r="T34" s="79"/>
      <c r="U34" s="79"/>
      <c r="V34" s="79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32"/>
      <c r="AO34" s="74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</row>
    <row r="35" spans="1:67" x14ac:dyDescent="0.25">
      <c r="T35" s="79"/>
      <c r="U35" s="79"/>
      <c r="V35" s="79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32"/>
      <c r="AO35" s="74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</row>
    <row r="36" spans="1:67" x14ac:dyDescent="0.25">
      <c r="T36" s="79"/>
      <c r="U36" s="79"/>
      <c r="V36" s="79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32"/>
      <c r="AO36" s="74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</row>
    <row r="37" spans="1:67" x14ac:dyDescent="0.25">
      <c r="T37" s="79"/>
      <c r="U37" s="79"/>
      <c r="V37" s="79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32"/>
      <c r="AO37" s="74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4"/>
    </row>
    <row r="38" spans="1:67" s="52" customFormat="1" ht="12.75" x14ac:dyDescent="0.2">
      <c r="M38" s="55"/>
      <c r="T38" s="80"/>
      <c r="U38" s="80"/>
      <c r="V38" s="80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125"/>
      <c r="AO38" s="75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5"/>
    </row>
    <row r="39" spans="1:67" s="52" customFormat="1" ht="12.75" x14ac:dyDescent="0.2">
      <c r="A39" s="51"/>
      <c r="B39" s="59" t="s">
        <v>39</v>
      </c>
      <c r="C39" s="58"/>
      <c r="D39" s="58"/>
      <c r="E39" s="56" t="s">
        <v>63</v>
      </c>
      <c r="M39" s="51"/>
      <c r="T39" s="80"/>
      <c r="U39" s="80"/>
      <c r="V39" s="80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75"/>
      <c r="BH39" s="75"/>
      <c r="BI39" s="75"/>
      <c r="BJ39" s="75"/>
      <c r="BK39" s="75"/>
      <c r="BL39" s="75"/>
      <c r="BM39" s="75"/>
      <c r="BN39" s="75"/>
    </row>
    <row r="40" spans="1:67" s="52" customFormat="1" ht="12.75" x14ac:dyDescent="0.2">
      <c r="B40" s="57"/>
      <c r="E40" s="56"/>
      <c r="M40" s="51"/>
      <c r="S40" s="54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</row>
    <row r="41" spans="1:67" s="52" customFormat="1" x14ac:dyDescent="0.25">
      <c r="B41" s="57"/>
      <c r="E41" s="56"/>
      <c r="M41" s="51"/>
      <c r="S41" s="54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75"/>
      <c r="AO41" s="75"/>
      <c r="AP41" s="75"/>
      <c r="AQ41" s="75"/>
      <c r="AR41" s="77" t="str">
        <f xml:space="preserve"> "Value Share of " &amp; AR15</f>
        <v>Value Share of TOTAL GROCERS</v>
      </c>
      <c r="AS41" s="75"/>
      <c r="AT41" s="75"/>
      <c r="AU41" s="77" t="s">
        <v>40</v>
      </c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</row>
    <row r="42" spans="1:67" s="52" customFormat="1" ht="12.75" x14ac:dyDescent="0.2">
      <c r="M42" s="51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</row>
    <row r="43" spans="1:67" s="52" customFormat="1" ht="12.75" x14ac:dyDescent="0.2">
      <c r="A43" s="149" t="s">
        <v>68</v>
      </c>
      <c r="B43" s="149"/>
      <c r="C43" s="149"/>
      <c r="D43" s="149"/>
      <c r="E43" s="149"/>
      <c r="F43" s="149"/>
      <c r="G43" s="149"/>
      <c r="H43" s="149"/>
      <c r="I43" s="149"/>
      <c r="J43" s="149"/>
      <c r="M43" s="55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</row>
    <row r="44" spans="1:67" s="52" customFormat="1" ht="12.75" x14ac:dyDescent="0.2">
      <c r="M44" s="51"/>
      <c r="N44" s="54"/>
      <c r="O44" s="54"/>
      <c r="P44" s="51"/>
      <c r="Q44" s="51"/>
      <c r="R44" s="51"/>
      <c r="S44" s="54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</row>
    <row r="45" spans="1:67" x14ac:dyDescent="0.25">
      <c r="S45" s="51"/>
      <c r="T45" s="80"/>
      <c r="U45" s="80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</row>
    <row r="46" spans="1:67" x14ac:dyDescent="0.25"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</row>
    <row r="47" spans="1:67" x14ac:dyDescent="0.25"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</row>
    <row r="48" spans="1:67" x14ac:dyDescent="0.25"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</row>
    <row r="49" spans="20:66" x14ac:dyDescent="0.25"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</row>
    <row r="50" spans="20:66" x14ac:dyDescent="0.25"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</row>
    <row r="51" spans="20:66" x14ac:dyDescent="0.25"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</row>
    <row r="52" spans="20:66" x14ac:dyDescent="0.25"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</row>
    <row r="53" spans="20:66" x14ac:dyDescent="0.25"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4"/>
      <c r="AO53" s="74"/>
      <c r="AP53" s="74"/>
      <c r="AQ53" s="74"/>
      <c r="AR53" s="74"/>
      <c r="AS53" s="74"/>
      <c r="AT53" s="74"/>
      <c r="AU53" s="127"/>
      <c r="AV53" s="127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</row>
    <row r="54" spans="20:66" x14ac:dyDescent="0.25"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4"/>
      <c r="AO54" s="74"/>
      <c r="AP54" s="74"/>
      <c r="AQ54" s="74"/>
      <c r="AR54" s="74"/>
      <c r="AS54" s="74"/>
      <c r="AT54" s="74"/>
      <c r="AU54" s="127"/>
      <c r="AV54" s="127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</row>
    <row r="55" spans="20:66" x14ac:dyDescent="0.25"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4"/>
      <c r="AO55" s="74"/>
      <c r="AP55" s="74"/>
      <c r="AQ55" s="74"/>
      <c r="AR55" s="74"/>
      <c r="AS55" s="74"/>
      <c r="AT55" s="74"/>
      <c r="AU55" s="127"/>
      <c r="AV55" s="127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</row>
    <row r="56" spans="20:66" x14ac:dyDescent="0.25"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4"/>
      <c r="AO56" s="74"/>
      <c r="AP56" s="74"/>
      <c r="AQ56" s="74"/>
      <c r="AR56" s="74"/>
      <c r="AS56" s="74"/>
      <c r="AT56" s="74"/>
      <c r="AU56" s="127"/>
      <c r="AV56" s="127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</row>
    <row r="57" spans="20:66" x14ac:dyDescent="0.25"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4"/>
      <c r="AO57" s="74"/>
      <c r="AP57" s="74"/>
      <c r="AQ57" s="74"/>
      <c r="AR57" s="74"/>
      <c r="AS57" s="74"/>
      <c r="AT57" s="74"/>
      <c r="AU57" s="127"/>
      <c r="AV57" s="127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</row>
    <row r="58" spans="20:66" x14ac:dyDescent="0.25"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131"/>
      <c r="AV58" s="131"/>
      <c r="AW58" s="79"/>
      <c r="AX58" s="79"/>
      <c r="AY58" s="79"/>
      <c r="AZ58" s="74"/>
      <c r="BA58" s="124"/>
      <c r="BB58" s="124"/>
      <c r="BC58" s="124"/>
      <c r="BD58" s="124"/>
      <c r="BE58" s="124"/>
      <c r="BF58" s="124"/>
      <c r="BG58" s="124"/>
      <c r="BH58" s="124"/>
      <c r="BI58" s="124"/>
      <c r="BJ58" s="124"/>
      <c r="BK58" s="124"/>
      <c r="BL58" s="61"/>
    </row>
    <row r="59" spans="20:66" x14ac:dyDescent="0.25"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131"/>
      <c r="AV59" s="131"/>
      <c r="AW59" s="79"/>
      <c r="AX59" s="79"/>
      <c r="AY59" s="79"/>
      <c r="AZ59" s="124"/>
      <c r="BA59" s="124"/>
      <c r="BB59" s="124"/>
      <c r="BC59" s="74"/>
      <c r="BD59" s="74"/>
      <c r="BE59" s="74"/>
      <c r="BF59" s="74"/>
      <c r="BG59" s="74"/>
      <c r="BH59" s="74"/>
      <c r="BI59" s="74"/>
      <c r="BJ59" s="61"/>
      <c r="BK59" s="61"/>
      <c r="BL59" s="61"/>
    </row>
    <row r="60" spans="20:66" x14ac:dyDescent="0.25">
      <c r="AD60" s="61"/>
      <c r="AE60" s="61"/>
      <c r="AF60" s="61"/>
      <c r="AG60" s="61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6"/>
      <c r="AV60" s="126"/>
      <c r="AW60" s="124"/>
      <c r="AX60" s="124"/>
      <c r="AY60" s="124"/>
      <c r="AZ60" s="124"/>
      <c r="BA60" s="124"/>
      <c r="BB60" s="124"/>
      <c r="BC60" s="74"/>
      <c r="BD60" s="74"/>
      <c r="BE60" s="74"/>
      <c r="BF60" s="74"/>
      <c r="BG60" s="74"/>
      <c r="BH60" s="74"/>
      <c r="BI60" s="74"/>
      <c r="BJ60" s="61"/>
      <c r="BK60" s="61"/>
      <c r="BL60" s="61"/>
    </row>
    <row r="61" spans="20:66" x14ac:dyDescent="0.25">
      <c r="AD61" s="61"/>
      <c r="AE61" s="61"/>
      <c r="AF61" s="61"/>
      <c r="AG61" s="61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6"/>
      <c r="AV61" s="126"/>
      <c r="AW61" s="124"/>
      <c r="AX61" s="124"/>
      <c r="AY61" s="124"/>
      <c r="AZ61" s="124"/>
      <c r="BA61" s="124"/>
      <c r="BB61" s="124"/>
      <c r="BC61" s="74"/>
      <c r="BD61" s="74"/>
      <c r="BE61" s="74"/>
      <c r="BF61" s="74"/>
      <c r="BG61" s="74"/>
      <c r="BH61" s="74"/>
      <c r="BI61" s="74"/>
      <c r="BJ61" s="61"/>
      <c r="BK61" s="61"/>
      <c r="BL61" s="61"/>
    </row>
    <row r="62" spans="20:66" x14ac:dyDescent="0.25">
      <c r="AD62" s="61"/>
      <c r="AE62" s="61"/>
      <c r="AF62" s="61"/>
      <c r="AG62" s="61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6"/>
      <c r="AV62" s="126"/>
      <c r="AW62" s="124"/>
      <c r="AX62" s="124"/>
      <c r="AY62" s="124"/>
      <c r="AZ62" s="124"/>
      <c r="BA62" s="124"/>
      <c r="BB62" s="124"/>
      <c r="BC62" s="74"/>
      <c r="BD62" s="74"/>
      <c r="BE62" s="74"/>
      <c r="BF62" s="74"/>
      <c r="BG62" s="74"/>
      <c r="BH62" s="74"/>
      <c r="BI62" s="74"/>
      <c r="BJ62" s="61"/>
      <c r="BK62" s="61"/>
      <c r="BL62" s="61"/>
    </row>
    <row r="63" spans="20:66" x14ac:dyDescent="0.25">
      <c r="AD63" s="61"/>
      <c r="AE63" s="61"/>
      <c r="AF63" s="61"/>
      <c r="AG63" s="61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6"/>
      <c r="AV63" s="126"/>
      <c r="AW63" s="124"/>
      <c r="AX63" s="124"/>
      <c r="AY63" s="124"/>
      <c r="AZ63" s="124"/>
      <c r="BA63" s="124"/>
      <c r="BB63" s="124"/>
      <c r="BC63" s="74"/>
      <c r="BD63" s="74"/>
      <c r="BE63" s="74"/>
      <c r="BF63" s="74"/>
      <c r="BG63" s="74"/>
      <c r="BH63" s="74"/>
      <c r="BI63" s="74"/>
      <c r="BJ63" s="61"/>
      <c r="BK63" s="61"/>
      <c r="BL63" s="61"/>
    </row>
    <row r="64" spans="20:66" x14ac:dyDescent="0.25">
      <c r="AD64" s="61"/>
      <c r="AE64" s="61"/>
      <c r="AF64" s="61"/>
      <c r="AG64" s="61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6"/>
      <c r="AV64" s="126"/>
      <c r="AW64" s="124"/>
      <c r="AX64" s="124"/>
      <c r="AY64" s="124"/>
      <c r="AZ64" s="124"/>
      <c r="BA64" s="124"/>
      <c r="BB64" s="124"/>
      <c r="BC64" s="74"/>
      <c r="BD64" s="74"/>
      <c r="BE64" s="74"/>
      <c r="BF64" s="74"/>
      <c r="BG64" s="74"/>
      <c r="BH64" s="74"/>
      <c r="BI64" s="74"/>
      <c r="BJ64" s="61"/>
      <c r="BK64" s="61"/>
      <c r="BL64" s="61"/>
    </row>
    <row r="65" spans="30:64" x14ac:dyDescent="0.25">
      <c r="AD65" s="61"/>
      <c r="AE65" s="61"/>
      <c r="AF65" s="61"/>
      <c r="AG65" s="61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74"/>
      <c r="BD65" s="74"/>
      <c r="BE65" s="74"/>
      <c r="BF65" s="74"/>
      <c r="BG65" s="74"/>
      <c r="BH65" s="74"/>
      <c r="BI65" s="74"/>
      <c r="BJ65" s="61"/>
      <c r="BK65" s="61"/>
      <c r="BL65" s="61"/>
    </row>
    <row r="66" spans="30:64" x14ac:dyDescent="0.25">
      <c r="AD66" s="61"/>
      <c r="AE66" s="61"/>
      <c r="AF66" s="61"/>
      <c r="AG66" s="61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74"/>
      <c r="BD66" s="74"/>
      <c r="BE66" s="74"/>
      <c r="BF66" s="74"/>
      <c r="BG66" s="74"/>
      <c r="BH66" s="74"/>
      <c r="BI66" s="74"/>
      <c r="BJ66" s="61"/>
      <c r="BK66" s="61"/>
      <c r="BL66" s="61"/>
    </row>
    <row r="67" spans="30:64" x14ac:dyDescent="0.25">
      <c r="AD67" s="61"/>
      <c r="AE67" s="61"/>
      <c r="AF67" s="61"/>
      <c r="AG67" s="61"/>
      <c r="AH67" s="61"/>
      <c r="AI67" s="61"/>
      <c r="AJ67" s="61"/>
      <c r="AK67" s="61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61"/>
      <c r="BK67" s="61"/>
      <c r="BL67" s="61"/>
    </row>
    <row r="68" spans="30:64" x14ac:dyDescent="0.25">
      <c r="AD68" s="61"/>
      <c r="AE68" s="61"/>
      <c r="AF68" s="61"/>
      <c r="AG68" s="61"/>
      <c r="AH68" s="61"/>
      <c r="AI68" s="61"/>
      <c r="AJ68" s="61"/>
      <c r="AK68" s="61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61"/>
      <c r="BK68" s="61"/>
      <c r="BL68" s="61"/>
    </row>
    <row r="69" spans="30:64" x14ac:dyDescent="0.25"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</row>
  </sheetData>
  <sheetProtection password="E5C5" sheet="1" objects="1" scenarios="1"/>
  <mergeCells count="3">
    <mergeCell ref="F14:K15"/>
    <mergeCell ref="M14:R15"/>
    <mergeCell ref="A43:J43"/>
  </mergeCells>
  <conditionalFormatting sqref="E40:E41">
    <cfRule type="expression" dxfId="5" priority="1" stopIfTrue="1">
      <formula>G17="Total Grocers"</formula>
    </cfRule>
  </conditionalFormatting>
  <conditionalFormatting sqref="B40:B41">
    <cfRule type="expression" dxfId="4" priority="2" stopIfTrue="1">
      <formula>G17="Total Grocers"</formula>
    </cfRule>
  </conditionalFormatting>
  <hyperlinks>
    <hyperlink ref="S5" location="'Front Page'!A1" display="Back To Menu"/>
    <hyperlink ref="S6" location="'Front Page'!A1" display="Back To Menu"/>
    <hyperlink ref="S6:T6" location="'Bubble Chart'!A1" display="&lt;&lt; Retailer Overview"/>
  </hyperlinks>
  <pageMargins left="0" right="0" top="0" bottom="0" header="0.31496062992125984" footer="0"/>
  <pageSetup paperSize="9" scale="95" orientation="landscape" r:id="rId1"/>
  <drawing r:id="rId2"/>
  <legacyDrawing r:id="rId3"/>
  <controls>
    <mc:AlternateContent xmlns:mc="http://schemas.openxmlformats.org/markup-compatibility/2006">
      <mc:Choice Requires="x14">
        <control shapeId="4098" r:id="rId4" name="ComboBox2">
          <controlPr defaultSize="0" autoLine="0" linkedCell="AR15" listFillRange="AR11:AR12" r:id="rId5">
            <anchor moveWithCells="1">
              <from>
                <xdr:col>7</xdr:col>
                <xdr:colOff>0</xdr:colOff>
                <xdr:row>8</xdr:row>
                <xdr:rowOff>9525</xdr:rowOff>
              </from>
              <to>
                <xdr:col>13</xdr:col>
                <xdr:colOff>114300</xdr:colOff>
                <xdr:row>9</xdr:row>
                <xdr:rowOff>76200</xdr:rowOff>
              </to>
            </anchor>
          </controlPr>
        </control>
      </mc:Choice>
      <mc:Fallback>
        <control shapeId="4098" r:id="rId4" name="ComboBox2"/>
      </mc:Fallback>
    </mc:AlternateContent>
    <mc:AlternateContent xmlns:mc="http://schemas.openxmlformats.org/markup-compatibility/2006">
      <mc:Choice Requires="x14">
        <control shapeId="4097" r:id="rId6" name="ComboBox1">
          <controlPr defaultSize="0" autoLine="0" linkedCell="AP15" listFillRange="AP11:AP13" r:id="rId7">
            <anchor moveWithCells="1">
              <from>
                <xdr:col>3</xdr:col>
                <xdr:colOff>0</xdr:colOff>
                <xdr:row>8</xdr:row>
                <xdr:rowOff>9525</xdr:rowOff>
              </from>
              <to>
                <xdr:col>4</xdr:col>
                <xdr:colOff>752475</xdr:colOff>
                <xdr:row>9</xdr:row>
                <xdr:rowOff>57150</xdr:rowOff>
              </to>
            </anchor>
          </controlPr>
        </control>
      </mc:Choice>
      <mc:Fallback>
        <control shapeId="4097" r:id="rId6" name="Combo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BM48"/>
  <sheetViews>
    <sheetView showGridLines="0" showRowColHeaders="0" zoomScaleNormal="100" workbookViewId="0"/>
  </sheetViews>
  <sheetFormatPr defaultRowHeight="15" x14ac:dyDescent="0.25"/>
  <cols>
    <col min="1" max="1" width="4.7109375" customWidth="1"/>
    <col min="2" max="2" width="4.28515625" customWidth="1"/>
    <col min="3" max="3" width="1.42578125" customWidth="1"/>
    <col min="4" max="4" width="3.5703125" customWidth="1"/>
    <col min="5" max="5" width="18.5703125" customWidth="1"/>
    <col min="7" max="7" width="4.42578125" customWidth="1"/>
    <col min="8" max="8" width="9.28515625" customWidth="1"/>
    <col min="9" max="9" width="1.140625" customWidth="1"/>
    <col min="10" max="10" width="5.42578125" customWidth="1"/>
    <col min="11" max="11" width="10" customWidth="1"/>
    <col min="12" max="12" width="1.85546875" customWidth="1"/>
    <col min="13" max="13" width="2" customWidth="1"/>
    <col min="16" max="16" width="8.85546875" customWidth="1"/>
    <col min="17" max="17" width="8" customWidth="1"/>
    <col min="18" max="18" width="6.28515625" customWidth="1"/>
    <col min="19" max="19" width="8.28515625" customWidth="1"/>
    <col min="23" max="40" width="10" customWidth="1"/>
    <col min="41" max="41" width="13.85546875" customWidth="1"/>
    <col min="43" max="43" width="32.42578125" customWidth="1"/>
    <col min="44" max="44" width="24.42578125" bestFit="1" customWidth="1"/>
    <col min="45" max="45" width="10.140625" customWidth="1"/>
    <col min="46" max="46" width="15.5703125" customWidth="1"/>
    <col min="47" max="47" width="21.42578125" bestFit="1" customWidth="1"/>
    <col min="48" max="48" width="13.85546875" bestFit="1" customWidth="1"/>
  </cols>
  <sheetData>
    <row r="1" spans="1:65" s="52" customFormat="1" ht="12.75" x14ac:dyDescent="0.2"/>
    <row r="2" spans="1:65" s="52" customFormat="1" ht="12.75" x14ac:dyDescent="0.2"/>
    <row r="3" spans="1:65" s="52" customFormat="1" ht="23.25" x14ac:dyDescent="0.2">
      <c r="A3" s="69" t="s">
        <v>37</v>
      </c>
      <c r="AL3" s="53"/>
      <c r="AM3" s="53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</row>
    <row r="4" spans="1:65" s="52" customFormat="1" ht="12.75" x14ac:dyDescent="0.2">
      <c r="AL4" s="53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</row>
    <row r="5" spans="1:65" s="52" customFormat="1" ht="12.75" x14ac:dyDescent="0.2">
      <c r="S5" s="68" t="s">
        <v>45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</row>
    <row r="6" spans="1:65" s="52" customFormat="1" ht="12.75" x14ac:dyDescent="0.2">
      <c r="S6" s="71" t="s">
        <v>53</v>
      </c>
      <c r="T6" s="71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45"/>
      <c r="BK6" s="45"/>
      <c r="BL6" s="45"/>
      <c r="BM6" s="45"/>
    </row>
    <row r="7" spans="1:65" s="52" customFormat="1" ht="12.75" x14ac:dyDescent="0.2"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45"/>
      <c r="BK7" s="45"/>
      <c r="BL7" s="45"/>
      <c r="BM7" s="45"/>
    </row>
    <row r="8" spans="1:65" s="84" customFormat="1" x14ac:dyDescent="0.25">
      <c r="C8" s="99" t="s">
        <v>64</v>
      </c>
      <c r="D8" s="99"/>
      <c r="G8" s="85" t="s">
        <v>43</v>
      </c>
      <c r="H8" s="85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70"/>
      <c r="BK8" s="70"/>
      <c r="BL8" s="70"/>
      <c r="BM8" s="70"/>
    </row>
    <row r="9" spans="1:65" x14ac:dyDescent="0.25">
      <c r="C9" s="62" t="s">
        <v>44</v>
      </c>
      <c r="P9" s="100">
        <f>$AW$22</f>
        <v>11.3</v>
      </c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60"/>
      <c r="BK9" s="60"/>
      <c r="BL9" s="60"/>
      <c r="BM9" s="60"/>
    </row>
    <row r="10" spans="1:65" x14ac:dyDescent="0.25">
      <c r="P10" s="100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7"/>
      <c r="AO10" s="77"/>
      <c r="AP10" s="73"/>
      <c r="AQ10" s="73"/>
      <c r="AR10" s="73"/>
      <c r="AS10" s="16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60"/>
      <c r="BK10" s="60"/>
      <c r="BL10" s="60"/>
      <c r="BM10" s="60"/>
    </row>
    <row r="11" spans="1:65" x14ac:dyDescent="0.25">
      <c r="P11" s="98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7"/>
      <c r="AO11" s="77"/>
      <c r="AP11" s="73"/>
      <c r="AQ11" s="73"/>
      <c r="AR11" s="73"/>
      <c r="AS11" s="16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60"/>
      <c r="BK11" s="60"/>
      <c r="BL11" s="60"/>
      <c r="BM11" s="60"/>
    </row>
    <row r="12" spans="1:65" x14ac:dyDescent="0.25"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7"/>
      <c r="AO12" s="77"/>
      <c r="AP12" s="89" t="s">
        <v>57</v>
      </c>
      <c r="AQ12" s="73"/>
      <c r="AR12" s="88" t="s">
        <v>4</v>
      </c>
      <c r="AS12" s="16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60"/>
      <c r="BK12" s="60"/>
      <c r="BL12" s="60"/>
      <c r="BM12" s="60"/>
    </row>
    <row r="13" spans="1:65" x14ac:dyDescent="0.25">
      <c r="P13" s="66"/>
      <c r="Q13" s="65"/>
      <c r="R13" s="64"/>
      <c r="V13" s="97" t="str">
        <f>AP16 &amp; " ending "&amp;AO29</f>
        <v>4 Weeks ending 11 JUL 2020</v>
      </c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7"/>
      <c r="AO13" s="77"/>
      <c r="AP13" s="91" t="s">
        <v>58</v>
      </c>
      <c r="AQ13" s="73"/>
      <c r="AR13" s="88" t="s">
        <v>21</v>
      </c>
      <c r="AS13" s="16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60"/>
      <c r="BK13" s="60"/>
      <c r="BL13" s="60"/>
      <c r="BM13" s="60"/>
    </row>
    <row r="14" spans="1:65" x14ac:dyDescent="0.25">
      <c r="P14" s="66"/>
      <c r="Q14" s="65"/>
      <c r="R14" s="64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7"/>
      <c r="AO14" s="77"/>
      <c r="AP14" s="92" t="s">
        <v>59</v>
      </c>
      <c r="AQ14" s="73"/>
      <c r="AR14" s="73"/>
      <c r="AS14" s="16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60"/>
      <c r="BK14" s="60"/>
      <c r="BL14" s="60"/>
      <c r="BM14" s="60"/>
    </row>
    <row r="15" spans="1:65" x14ac:dyDescent="0.25">
      <c r="F15" s="150"/>
      <c r="G15" s="150"/>
      <c r="H15" s="150"/>
      <c r="I15" s="150"/>
      <c r="J15" s="150"/>
      <c r="K15" s="150"/>
      <c r="L15" s="70"/>
      <c r="M15" s="151"/>
      <c r="N15" s="151"/>
      <c r="O15" s="151"/>
      <c r="P15" s="151"/>
      <c r="Q15" s="151"/>
      <c r="R15" s="151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7"/>
      <c r="AO15" s="77"/>
      <c r="AP15" s="73"/>
      <c r="AQ15" s="73"/>
      <c r="AR15" s="73"/>
      <c r="AS15" s="16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60"/>
      <c r="BK15" s="60"/>
      <c r="BL15" s="60"/>
      <c r="BM15" s="60"/>
    </row>
    <row r="16" spans="1:65" x14ac:dyDescent="0.25">
      <c r="F16" s="150"/>
      <c r="G16" s="150"/>
      <c r="H16" s="150"/>
      <c r="I16" s="150"/>
      <c r="J16" s="150"/>
      <c r="K16" s="150"/>
      <c r="L16" s="70"/>
      <c r="M16" s="151"/>
      <c r="N16" s="151"/>
      <c r="O16" s="151"/>
      <c r="P16" s="151"/>
      <c r="Q16" s="151"/>
      <c r="R16" s="151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7"/>
      <c r="AO16" s="77"/>
      <c r="AP16" s="73" t="s">
        <v>57</v>
      </c>
      <c r="AQ16" s="73"/>
      <c r="AR16" s="73" t="s">
        <v>4</v>
      </c>
      <c r="AS16" s="16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60"/>
      <c r="BK16" s="60"/>
      <c r="BL16" s="60"/>
      <c r="BM16" s="60"/>
    </row>
    <row r="17" spans="6:65" x14ac:dyDescent="0.25">
      <c r="F17" s="63"/>
      <c r="R17" s="62"/>
      <c r="T17" s="62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60"/>
      <c r="BK17" s="60"/>
      <c r="BL17" s="60"/>
      <c r="BM17" s="60"/>
    </row>
    <row r="18" spans="6:65" x14ac:dyDescent="0.25"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7"/>
      <c r="AO18" s="77"/>
      <c r="AP18" s="73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60"/>
      <c r="BK18" s="60"/>
      <c r="BL18" s="60"/>
      <c r="BM18" s="60"/>
    </row>
    <row r="19" spans="6:65" x14ac:dyDescent="0.25"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60"/>
      <c r="BK19" s="60"/>
      <c r="BL19" s="60"/>
      <c r="BM19" s="60"/>
    </row>
    <row r="20" spans="6:65" x14ac:dyDescent="0.25"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7"/>
      <c r="AO20" s="77"/>
      <c r="AP20" s="77"/>
      <c r="AQ20" s="77"/>
      <c r="AR20" s="77"/>
      <c r="AS20" s="77"/>
      <c r="AT20" s="77"/>
      <c r="AU20" s="93"/>
      <c r="AV20" s="93"/>
      <c r="AW20" s="93" t="s">
        <v>41</v>
      </c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60"/>
      <c r="BK20" s="60"/>
      <c r="BL20" s="60"/>
      <c r="BM20" s="60"/>
    </row>
    <row r="21" spans="6:65" x14ac:dyDescent="0.25"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7"/>
      <c r="AO21" s="77"/>
      <c r="AP21" s="16"/>
      <c r="AQ21" s="16"/>
      <c r="AR21" s="16"/>
      <c r="AS21" s="16"/>
      <c r="AT21" s="16"/>
      <c r="AU21" s="77">
        <v>6</v>
      </c>
      <c r="AV21" s="77">
        <v>7</v>
      </c>
      <c r="AW21" s="77">
        <v>8</v>
      </c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60"/>
      <c r="BK21" s="60"/>
      <c r="BL21" s="60"/>
      <c r="BM21" s="60"/>
    </row>
    <row r="22" spans="6:65" x14ac:dyDescent="0.25"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7"/>
      <c r="AO22" s="77"/>
      <c r="AP22" s="77" t="str">
        <f t="shared" ref="AP22:AP32" si="0">$AP$16</f>
        <v>4 Weeks</v>
      </c>
      <c r="AQ22" s="74" t="str">
        <f>"Share of "&amp;$AR$16</f>
        <v>Share of TOTAL GROCERS</v>
      </c>
      <c r="AR22" s="74" t="str">
        <f t="shared" ref="AR22:AR31" si="1">$AR$16</f>
        <v>TOTAL GROCERS</v>
      </c>
      <c r="AS22" s="95" t="str">
        <f>AR16</f>
        <v>TOTAL GROCERS</v>
      </c>
      <c r="AT22" s="77"/>
      <c r="AU22" s="96">
        <f t="shared" ref="AU22:AU32" si="2">VLOOKUP(AP22&amp;AQ22&amp;AR22&amp;AS22,Data,$AU$21,FALSE)</f>
        <v>100</v>
      </c>
      <c r="AV22" s="96">
        <f t="shared" ref="AV22:AV32" si="3">VLOOKUP(AP22&amp;AQ22&amp;AR22&amp;AS22,Data,$AV$21,FALSE)</f>
        <v>100</v>
      </c>
      <c r="AW22" s="77">
        <f t="shared" ref="AW22:AW32" si="4">VLOOKUP($AP22&amp;AQ22&amp;$AR22&amp;$AS22,Data,$AW$21,FALSE)</f>
        <v>11.3</v>
      </c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60"/>
      <c r="BK22" s="60"/>
      <c r="BL22" s="60"/>
      <c r="BM22" s="60"/>
    </row>
    <row r="23" spans="6:65" x14ac:dyDescent="0.25"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7"/>
      <c r="AO23" s="77"/>
      <c r="AP23" s="77" t="str">
        <f t="shared" si="0"/>
        <v>4 Weeks</v>
      </c>
      <c r="AQ23" s="74" t="str">
        <f t="shared" ref="AQ23:AQ32" si="5">"Share of "&amp;$AR$16</f>
        <v>Share of TOTAL GROCERS</v>
      </c>
      <c r="AR23" s="74" t="str">
        <f t="shared" si="1"/>
        <v>TOTAL GROCERS</v>
      </c>
      <c r="AS23" s="95" t="str">
        <f>Data!E5</f>
        <v>TESCO</v>
      </c>
      <c r="AT23" s="77"/>
      <c r="AU23" s="94">
        <f t="shared" si="2"/>
        <v>26.8</v>
      </c>
      <c r="AV23" s="94">
        <f t="shared" si="3"/>
        <v>26.8</v>
      </c>
      <c r="AW23" s="77">
        <f t="shared" si="4"/>
        <v>11.1</v>
      </c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60"/>
      <c r="BK23" s="60"/>
      <c r="BL23" s="60"/>
      <c r="BM23" s="60"/>
    </row>
    <row r="24" spans="6:65" x14ac:dyDescent="0.25"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7"/>
      <c r="AO24" s="77"/>
      <c r="AP24" s="77" t="str">
        <f t="shared" si="0"/>
        <v>4 Weeks</v>
      </c>
      <c r="AQ24" s="74" t="str">
        <f t="shared" si="5"/>
        <v>Share of TOTAL GROCERS</v>
      </c>
      <c r="AR24" s="74" t="str">
        <f t="shared" si="1"/>
        <v>TOTAL GROCERS</v>
      </c>
      <c r="AS24" s="95" t="str">
        <f>Data!E6</f>
        <v>SAINSBURY</v>
      </c>
      <c r="AT24" s="77"/>
      <c r="AU24" s="94">
        <f t="shared" si="2"/>
        <v>13.9</v>
      </c>
      <c r="AV24" s="94">
        <f>VLOOKUP(AP24&amp;AQ24&amp;AR24&amp;AS24,Data,$AV$21,FALSE)</f>
        <v>13.8</v>
      </c>
      <c r="AW24" s="77">
        <f t="shared" si="4"/>
        <v>10.1</v>
      </c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60"/>
      <c r="BK24" s="60"/>
      <c r="BL24" s="60"/>
      <c r="BM24" s="60"/>
    </row>
    <row r="25" spans="6:65" x14ac:dyDescent="0.25"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7"/>
      <c r="AO25" s="77"/>
      <c r="AP25" s="77" t="str">
        <f t="shared" si="0"/>
        <v>4 Weeks</v>
      </c>
      <c r="AQ25" s="74" t="str">
        <f t="shared" si="5"/>
        <v>Share of TOTAL GROCERS</v>
      </c>
      <c r="AR25" s="74" t="str">
        <f t="shared" si="1"/>
        <v>TOTAL GROCERS</v>
      </c>
      <c r="AS25" s="95" t="str">
        <f>Data!E7</f>
        <v>ASDA</v>
      </c>
      <c r="AT25" s="77"/>
      <c r="AU25" s="94">
        <f t="shared" si="2"/>
        <v>12.6</v>
      </c>
      <c r="AV25" s="94">
        <f t="shared" si="3"/>
        <v>12.3</v>
      </c>
      <c r="AW25" s="77">
        <f t="shared" si="4"/>
        <v>8.4</v>
      </c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60"/>
      <c r="BK25" s="60"/>
      <c r="BL25" s="60"/>
      <c r="BM25" s="60"/>
    </row>
    <row r="26" spans="6:65" x14ac:dyDescent="0.25"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7"/>
      <c r="AO26" s="77"/>
      <c r="AP26" s="77" t="str">
        <f t="shared" si="0"/>
        <v>4 Weeks</v>
      </c>
      <c r="AQ26" s="74" t="str">
        <f t="shared" si="5"/>
        <v>Share of TOTAL GROCERS</v>
      </c>
      <c r="AR26" s="74" t="str">
        <f t="shared" si="1"/>
        <v>TOTAL GROCERS</v>
      </c>
      <c r="AS26" s="95" t="str">
        <f>Data!E8</f>
        <v>MORRISONS</v>
      </c>
      <c r="AT26" s="77"/>
      <c r="AU26" s="94">
        <f t="shared" si="2"/>
        <v>9.6</v>
      </c>
      <c r="AV26" s="94">
        <f t="shared" si="3"/>
        <v>9.9</v>
      </c>
      <c r="AW26" s="77">
        <f t="shared" si="4"/>
        <v>15.2</v>
      </c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60"/>
      <c r="BK26" s="60"/>
      <c r="BL26" s="60"/>
      <c r="BM26" s="60"/>
    </row>
    <row r="27" spans="6:65" x14ac:dyDescent="0.25"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7"/>
      <c r="AO27" s="77"/>
      <c r="AP27" s="77" t="str">
        <f t="shared" si="0"/>
        <v>4 Weeks</v>
      </c>
      <c r="AQ27" s="74" t="str">
        <f t="shared" si="5"/>
        <v>Share of TOTAL GROCERS</v>
      </c>
      <c r="AR27" s="74" t="str">
        <f t="shared" si="1"/>
        <v>TOTAL GROCERS</v>
      </c>
      <c r="AS27" s="95" t="str">
        <f>Data!E9</f>
        <v>WAITROSE</v>
      </c>
      <c r="AT27" s="77"/>
      <c r="AU27" s="94">
        <f t="shared" si="2"/>
        <v>4.3</v>
      </c>
      <c r="AV27" s="94">
        <f t="shared" si="3"/>
        <v>4.2</v>
      </c>
      <c r="AW27" s="77">
        <f t="shared" si="4"/>
        <v>8.8000000000000007</v>
      </c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60"/>
      <c r="BK27" s="60"/>
      <c r="BL27" s="60"/>
      <c r="BM27" s="60"/>
    </row>
    <row r="28" spans="6:65" x14ac:dyDescent="0.25"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7"/>
      <c r="AO28" s="77"/>
      <c r="AP28" s="77" t="str">
        <f t="shared" si="0"/>
        <v>4 Weeks</v>
      </c>
      <c r="AQ28" s="74" t="str">
        <f t="shared" si="5"/>
        <v>Share of TOTAL GROCERS</v>
      </c>
      <c r="AR28" s="74" t="str">
        <f t="shared" si="1"/>
        <v>TOTAL GROCERS</v>
      </c>
      <c r="AS28" s="95" t="str">
        <f>Data!E10</f>
        <v>CO-OPERATIVE</v>
      </c>
      <c r="AT28" s="77"/>
      <c r="AU28" s="94">
        <f t="shared" si="2"/>
        <v>5.5</v>
      </c>
      <c r="AV28" s="94">
        <f t="shared" si="3"/>
        <v>5.4</v>
      </c>
      <c r="AW28" s="77">
        <f t="shared" si="4"/>
        <v>10.199999999999999</v>
      </c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60"/>
      <c r="BK28" s="60"/>
      <c r="BL28" s="60"/>
      <c r="BM28" s="60"/>
    </row>
    <row r="29" spans="6:65" x14ac:dyDescent="0.25"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7"/>
      <c r="AO29" s="77" t="str">
        <f>Data!G2</f>
        <v>11 JUL 2020</v>
      </c>
      <c r="AP29" s="77" t="str">
        <f t="shared" si="0"/>
        <v>4 Weeks</v>
      </c>
      <c r="AQ29" s="74" t="str">
        <f t="shared" si="5"/>
        <v>Share of TOTAL GROCERS</v>
      </c>
      <c r="AR29" s="74" t="str">
        <f t="shared" si="1"/>
        <v>TOTAL GROCERS</v>
      </c>
      <c r="AS29" s="95" t="str">
        <f>Data!E11</f>
        <v>ICELAND</v>
      </c>
      <c r="AT29" s="77"/>
      <c r="AU29" s="94">
        <f t="shared" si="2"/>
        <v>2.4</v>
      </c>
      <c r="AV29" s="94">
        <f t="shared" si="3"/>
        <v>2.7</v>
      </c>
      <c r="AW29" s="77">
        <f t="shared" si="4"/>
        <v>24</v>
      </c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60"/>
      <c r="BK29" s="60"/>
      <c r="BL29" s="60"/>
      <c r="BM29" s="60"/>
    </row>
    <row r="30" spans="6:65" x14ac:dyDescent="0.25"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7"/>
      <c r="AO30" s="77"/>
      <c r="AP30" s="77" t="str">
        <f t="shared" si="0"/>
        <v>4 Weeks</v>
      </c>
      <c r="AQ30" s="74" t="str">
        <f t="shared" si="5"/>
        <v>Share of TOTAL GROCERS</v>
      </c>
      <c r="AR30" s="74" t="str">
        <f t="shared" si="1"/>
        <v>TOTAL GROCERS</v>
      </c>
      <c r="AS30" s="95" t="str">
        <f>Data!E12</f>
        <v>MARKS AND SPENCER</v>
      </c>
      <c r="AT30" s="77"/>
      <c r="AU30" s="94">
        <f t="shared" si="2"/>
        <v>3.4</v>
      </c>
      <c r="AV30" s="94">
        <f t="shared" si="3"/>
        <v>3.2</v>
      </c>
      <c r="AW30" s="77">
        <f t="shared" si="4"/>
        <v>4.5999999999999996</v>
      </c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60"/>
      <c r="BK30" s="60"/>
      <c r="BL30" s="60"/>
      <c r="BM30" s="60"/>
    </row>
    <row r="31" spans="6:65" x14ac:dyDescent="0.25"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7"/>
      <c r="AO31" s="77"/>
      <c r="AP31" s="77" t="str">
        <f t="shared" si="0"/>
        <v>4 Weeks</v>
      </c>
      <c r="AQ31" s="74" t="str">
        <f t="shared" si="5"/>
        <v>Share of TOTAL GROCERS</v>
      </c>
      <c r="AR31" s="74" t="str">
        <f t="shared" si="1"/>
        <v>TOTAL GROCERS</v>
      </c>
      <c r="AS31" s="95" t="str">
        <f>Data!E13</f>
        <v>ALDI</v>
      </c>
      <c r="AT31" s="77"/>
      <c r="AU31" s="94">
        <f t="shared" si="2"/>
        <v>10</v>
      </c>
      <c r="AV31" s="94">
        <f t="shared" si="3"/>
        <v>10.1</v>
      </c>
      <c r="AW31" s="77">
        <f t="shared" si="4"/>
        <v>11.7</v>
      </c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60"/>
      <c r="BK31" s="60"/>
      <c r="BL31" s="60"/>
      <c r="BM31" s="60"/>
    </row>
    <row r="32" spans="6:65" x14ac:dyDescent="0.25"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7"/>
      <c r="AO32" s="77"/>
      <c r="AP32" s="77" t="str">
        <f t="shared" si="0"/>
        <v>4 Weeks</v>
      </c>
      <c r="AQ32" s="74" t="str">
        <f t="shared" si="5"/>
        <v>Share of TOTAL GROCERS</v>
      </c>
      <c r="AR32" s="74" t="str">
        <f>$AR$16</f>
        <v>TOTAL GROCERS</v>
      </c>
      <c r="AS32" s="95" t="str">
        <f>Data!E14</f>
        <v>LIDL</v>
      </c>
      <c r="AT32" s="77"/>
      <c r="AU32" s="94">
        <f t="shared" si="2"/>
        <v>6.4</v>
      </c>
      <c r="AV32" s="94">
        <f t="shared" si="3"/>
        <v>5.9</v>
      </c>
      <c r="AW32" s="77">
        <f t="shared" si="4"/>
        <v>1.6</v>
      </c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60"/>
      <c r="BK32" s="60"/>
      <c r="BL32" s="60"/>
      <c r="BM32" s="60"/>
    </row>
    <row r="33" spans="1:65" x14ac:dyDescent="0.25"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7"/>
      <c r="AO33" s="77"/>
      <c r="AP33" s="77"/>
      <c r="AQ33" s="74"/>
      <c r="AR33" s="74"/>
      <c r="AS33" s="95"/>
      <c r="AT33" s="77"/>
      <c r="AU33" s="96"/>
      <c r="AV33" s="96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60"/>
      <c r="BK33" s="60"/>
      <c r="BL33" s="60"/>
      <c r="BM33" s="60"/>
    </row>
    <row r="34" spans="1:65" x14ac:dyDescent="0.25"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7"/>
      <c r="AO34" s="74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60"/>
      <c r="BK34" s="60"/>
      <c r="BL34" s="60"/>
      <c r="BM34" s="60"/>
    </row>
    <row r="35" spans="1:65" x14ac:dyDescent="0.25"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7"/>
      <c r="AO35" s="74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60"/>
      <c r="BK35" s="60"/>
      <c r="BL35" s="60"/>
      <c r="BM35" s="60"/>
    </row>
    <row r="36" spans="1:65" x14ac:dyDescent="0.25"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7"/>
      <c r="AO36" s="74"/>
      <c r="AP36" s="77"/>
      <c r="AQ36" s="74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60"/>
      <c r="BK36" s="60"/>
      <c r="BL36" s="60"/>
      <c r="BM36" s="60"/>
    </row>
    <row r="37" spans="1:65" x14ac:dyDescent="0.25"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7"/>
      <c r="AO37" s="74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60"/>
      <c r="BK37" s="60"/>
      <c r="BL37" s="60"/>
      <c r="BM37" s="60"/>
    </row>
    <row r="38" spans="1:65" x14ac:dyDescent="0.25">
      <c r="AL38" s="79"/>
      <c r="AM38" s="79"/>
      <c r="AN38" s="77"/>
      <c r="AO38" s="74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60"/>
      <c r="BK38" s="60"/>
      <c r="BL38" s="60"/>
      <c r="BM38" s="60"/>
    </row>
    <row r="39" spans="1:65" s="52" customFormat="1" ht="12.75" x14ac:dyDescent="0.2">
      <c r="M39" s="55"/>
      <c r="AL39" s="80"/>
      <c r="AM39" s="80"/>
      <c r="AN39" s="76"/>
      <c r="AO39" s="75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45"/>
      <c r="BK39" s="45"/>
      <c r="BL39" s="45"/>
      <c r="BM39" s="45"/>
    </row>
    <row r="40" spans="1:65" s="52" customFormat="1" ht="12.75" x14ac:dyDescent="0.2">
      <c r="A40" s="51"/>
      <c r="B40" s="59" t="s">
        <v>39</v>
      </c>
      <c r="C40" s="58"/>
      <c r="D40" s="58"/>
      <c r="E40" s="56" t="s">
        <v>63</v>
      </c>
      <c r="M40" s="51"/>
      <c r="AL40" s="80"/>
      <c r="AM40" s="80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</row>
    <row r="41" spans="1:65" s="52" customFormat="1" ht="12.75" x14ac:dyDescent="0.2">
      <c r="B41" s="57"/>
      <c r="E41" s="56"/>
      <c r="M41" s="51"/>
      <c r="S41" s="54"/>
      <c r="T41" s="51"/>
      <c r="U41" s="51"/>
      <c r="AL41" s="80"/>
      <c r="AM41" s="80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</row>
    <row r="42" spans="1:65" s="52" customFormat="1" ht="33" customHeight="1" x14ac:dyDescent="0.25">
      <c r="B42" s="57"/>
      <c r="E42" s="56"/>
      <c r="K42" s="81"/>
      <c r="M42" s="51"/>
      <c r="S42" s="54"/>
      <c r="T42" s="51"/>
      <c r="U42" s="51"/>
      <c r="AL42" s="80"/>
      <c r="AM42" s="80"/>
      <c r="AN42" s="75"/>
      <c r="AO42" s="75"/>
      <c r="AP42" s="75"/>
      <c r="AQ42" s="75"/>
      <c r="AR42" s="77" t="str">
        <f xml:space="preserve"> "Value Share of " &amp; AR16</f>
        <v>Value Share of TOTAL GROCERS</v>
      </c>
      <c r="AS42" s="75"/>
      <c r="AT42" s="75"/>
      <c r="AU42" s="77" t="s">
        <v>40</v>
      </c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</row>
    <row r="43" spans="1:65" s="52" customFormat="1" ht="12.75" x14ac:dyDescent="0.2">
      <c r="M43" s="51"/>
      <c r="AL43" s="80"/>
      <c r="AM43" s="80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</row>
    <row r="44" spans="1:65" s="52" customFormat="1" ht="12.75" x14ac:dyDescent="0.2">
      <c r="A44" s="149" t="s">
        <v>68</v>
      </c>
      <c r="B44" s="149"/>
      <c r="C44" s="149"/>
      <c r="D44" s="149"/>
      <c r="E44" s="149"/>
      <c r="F44" s="149"/>
      <c r="G44" s="149"/>
      <c r="H44" s="149"/>
      <c r="I44" s="149"/>
      <c r="J44" s="149"/>
      <c r="M44" s="55"/>
      <c r="AL44" s="80"/>
      <c r="AM44" s="80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</row>
    <row r="45" spans="1:65" s="52" customFormat="1" ht="12.75" x14ac:dyDescent="0.2">
      <c r="M45" s="51"/>
      <c r="N45" s="54"/>
      <c r="O45" s="54"/>
      <c r="P45" s="51"/>
      <c r="Q45" s="51"/>
      <c r="R45" s="51"/>
      <c r="S45" s="54"/>
      <c r="T45" s="51"/>
      <c r="U45" s="51"/>
      <c r="AL45" s="53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</row>
    <row r="46" spans="1:65" x14ac:dyDescent="0.25">
      <c r="S46" s="51"/>
      <c r="T46" s="51"/>
      <c r="U46" s="51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</row>
    <row r="47" spans="1:65" x14ac:dyDescent="0.25"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</row>
    <row r="48" spans="1:65" x14ac:dyDescent="0.25"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</row>
  </sheetData>
  <sheetProtection password="E5C5" sheet="1" objects="1" scenarios="1"/>
  <mergeCells count="3">
    <mergeCell ref="F15:K16"/>
    <mergeCell ref="M15:R16"/>
    <mergeCell ref="A44:J44"/>
  </mergeCells>
  <conditionalFormatting sqref="E41:E42">
    <cfRule type="expression" dxfId="3" priority="3" stopIfTrue="1">
      <formula>G18="Total Grocers"</formula>
    </cfRule>
  </conditionalFormatting>
  <conditionalFormatting sqref="B41:B42">
    <cfRule type="expression" dxfId="2" priority="4" stopIfTrue="1">
      <formula>G18="Total Grocers"</formula>
    </cfRule>
  </conditionalFormatting>
  <conditionalFormatting sqref="P10">
    <cfRule type="cellIs" dxfId="1" priority="2" stopIfTrue="1" operator="lessThan">
      <formula>0</formula>
    </cfRule>
  </conditionalFormatting>
  <conditionalFormatting sqref="P9">
    <cfRule type="cellIs" dxfId="0" priority="1" stopIfTrue="1" operator="lessThan">
      <formula>0</formula>
    </cfRule>
  </conditionalFormatting>
  <hyperlinks>
    <hyperlink ref="S5" location="'Front Page'!A1" display="Back To Menu"/>
    <hyperlink ref="S6" location="'Front Page'!A1" display="Back To Menu"/>
    <hyperlink ref="S6:T6" location="'Bar Chart'!A1" display="&lt;&lt; Retailer Overview"/>
  </hyperlinks>
  <pageMargins left="0" right="0" top="0" bottom="0" header="0.3" footer="0"/>
  <pageSetup paperSize="9" scale="95" orientation="landscape" r:id="rId1"/>
  <drawing r:id="rId2"/>
  <legacyDrawing r:id="rId3"/>
  <controls>
    <mc:AlternateContent xmlns:mc="http://schemas.openxmlformats.org/markup-compatibility/2006">
      <mc:Choice Requires="x14">
        <control shapeId="33794" r:id="rId4" name="ComboBox2">
          <controlPr defaultSize="0" autoLine="0" linkedCell="AR16" listFillRange="AR12:AR13" r:id="rId5">
            <anchor moveWithCells="1">
              <from>
                <xdr:col>6</xdr:col>
                <xdr:colOff>276225</xdr:colOff>
                <xdr:row>8</xdr:row>
                <xdr:rowOff>28575</xdr:rowOff>
              </from>
              <to>
                <xdr:col>13</xdr:col>
                <xdr:colOff>95250</xdr:colOff>
                <xdr:row>9</xdr:row>
                <xdr:rowOff>76200</xdr:rowOff>
              </to>
            </anchor>
          </controlPr>
        </control>
      </mc:Choice>
      <mc:Fallback>
        <control shapeId="33794" r:id="rId4" name="ComboBox2"/>
      </mc:Fallback>
    </mc:AlternateContent>
    <mc:AlternateContent xmlns:mc="http://schemas.openxmlformats.org/markup-compatibility/2006">
      <mc:Choice Requires="x14">
        <control shapeId="33793" r:id="rId6" name="ComboBox1">
          <controlPr defaultSize="0" autoLine="0" linkedCell="AP16" listFillRange="AP12:AP14" r:id="rId7">
            <anchor moveWithCells="1">
              <from>
                <xdr:col>2</xdr:col>
                <xdr:colOff>76200</xdr:colOff>
                <xdr:row>8</xdr:row>
                <xdr:rowOff>28575</xdr:rowOff>
              </from>
              <to>
                <xdr:col>4</xdr:col>
                <xdr:colOff>733425</xdr:colOff>
                <xdr:row>9</xdr:row>
                <xdr:rowOff>76200</xdr:rowOff>
              </to>
            </anchor>
          </controlPr>
        </control>
      </mc:Choice>
      <mc:Fallback>
        <control shapeId="33793" r:id="rId6" name="Combo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M54"/>
  <sheetViews>
    <sheetView showRowColHeaders="0" zoomScaleNormal="100" workbookViewId="0"/>
  </sheetViews>
  <sheetFormatPr defaultRowHeight="15" x14ac:dyDescent="0.25"/>
  <cols>
    <col min="1" max="1" width="7" style="7" customWidth="1"/>
    <col min="2" max="2" width="18.5703125" style="7" customWidth="1"/>
    <col min="3" max="3" width="9.140625" style="7"/>
    <col min="4" max="4" width="9.42578125" style="7" customWidth="1"/>
    <col min="5" max="5" width="19.5703125" style="7" customWidth="1"/>
    <col min="6" max="6" width="9.140625" style="7"/>
    <col min="7" max="7" width="9.5703125" style="7" customWidth="1"/>
    <col min="8" max="8" width="18.140625" style="7" customWidth="1"/>
    <col min="9" max="9" width="10.7109375" style="7" customWidth="1"/>
    <col min="10" max="10" width="8" style="7" customWidth="1"/>
    <col min="11" max="11" width="18.85546875" style="7" customWidth="1"/>
    <col min="12" max="12" width="9.5703125" style="7" customWidth="1"/>
    <col min="13" max="13" width="9.42578125" style="7" customWidth="1"/>
    <col min="14" max="19" width="9.140625" style="7"/>
    <col min="20" max="20" width="24.42578125" style="7" bestFit="1" customWidth="1"/>
    <col min="21" max="24" width="9.140625" style="7"/>
    <col min="25" max="25" width="9.140625" style="17"/>
    <col min="26" max="26" width="5.28515625" style="17" bestFit="1" customWidth="1"/>
    <col min="27" max="27" width="37.28515625" style="17" customWidth="1"/>
    <col min="28" max="28" width="26.140625" style="17" customWidth="1"/>
    <col min="29" max="29" width="18" style="17" customWidth="1"/>
    <col min="30" max="31" width="9.140625" style="17"/>
    <col min="32" max="32" width="17.85546875" style="17" customWidth="1"/>
    <col min="33" max="38" width="9.140625" style="17"/>
    <col min="39" max="16384" width="9.140625" style="7"/>
  </cols>
  <sheetData>
    <row r="1" spans="1:39" x14ac:dyDescent="0.25">
      <c r="Y1" s="16"/>
      <c r="Z1" s="16"/>
      <c r="AA1" s="16"/>
      <c r="AB1" s="16"/>
      <c r="AC1" s="16"/>
      <c r="AD1" s="16"/>
      <c r="AE1" s="16"/>
      <c r="AF1" s="16"/>
      <c r="AG1" s="16"/>
      <c r="AH1" s="7"/>
      <c r="AI1" s="7"/>
      <c r="AJ1" s="7"/>
      <c r="AK1" s="7"/>
      <c r="AL1" s="7"/>
    </row>
    <row r="2" spans="1:39" x14ac:dyDescent="0.25"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20"/>
      <c r="AJ2" s="7"/>
      <c r="AK2" s="7"/>
      <c r="AL2" s="7"/>
    </row>
    <row r="3" spans="1:39" x14ac:dyDescent="0.25"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20"/>
      <c r="AJ3" s="7"/>
      <c r="AK3" s="7"/>
      <c r="AL3" s="7"/>
    </row>
    <row r="4" spans="1:39" ht="23.25" x14ac:dyDescent="0.25">
      <c r="A4" s="8" t="s">
        <v>37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L4" s="16"/>
      <c r="AM4" s="16"/>
    </row>
    <row r="5" spans="1:39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T5" s="16"/>
      <c r="U5" s="16"/>
      <c r="V5" s="16"/>
      <c r="W5" s="1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L5" s="16"/>
      <c r="AM5" s="16"/>
    </row>
    <row r="6" spans="1:39" ht="20.25" x14ac:dyDescent="0.25">
      <c r="A6" s="10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11" t="s">
        <v>33</v>
      </c>
      <c r="M6" s="11"/>
      <c r="N6" s="9"/>
      <c r="O6" s="9"/>
      <c r="P6" s="9"/>
      <c r="T6" s="16"/>
      <c r="U6" s="16"/>
      <c r="V6" s="16"/>
      <c r="W6" s="16"/>
      <c r="X6" s="46"/>
      <c r="Y6" s="46"/>
      <c r="Z6" s="46"/>
      <c r="AA6" s="46"/>
      <c r="AB6" s="46"/>
      <c r="AC6" s="46"/>
      <c r="AD6" s="46"/>
      <c r="AE6" s="46"/>
      <c r="AF6" s="46" t="s">
        <v>65</v>
      </c>
      <c r="AG6" s="46"/>
      <c r="AH6" s="46"/>
      <c r="AL6" s="16"/>
      <c r="AM6" s="16"/>
    </row>
    <row r="7" spans="1:39" x14ac:dyDescent="0.2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T7" s="16"/>
      <c r="U7" s="16"/>
      <c r="V7" s="16"/>
      <c r="W7" s="16"/>
      <c r="X7" s="46"/>
      <c r="Y7" s="46"/>
      <c r="Z7" s="46"/>
      <c r="AA7" s="46"/>
      <c r="AB7" s="46"/>
      <c r="AC7" s="46"/>
      <c r="AD7" s="46"/>
      <c r="AE7" s="46"/>
      <c r="AF7" s="117" t="s">
        <v>66</v>
      </c>
      <c r="AG7" s="46"/>
      <c r="AH7" s="46"/>
      <c r="AL7" s="16"/>
      <c r="AM7" s="16"/>
    </row>
    <row r="8" spans="1:39" s="12" customFormat="1" x14ac:dyDescent="0.25">
      <c r="B8" s="83" t="s">
        <v>60</v>
      </c>
      <c r="E8" s="83" t="s">
        <v>14</v>
      </c>
      <c r="I8" s="83" t="s">
        <v>15</v>
      </c>
      <c r="M8" s="12" t="s">
        <v>10</v>
      </c>
      <c r="T8" s="73"/>
      <c r="U8" s="73"/>
      <c r="V8" s="73"/>
      <c r="W8" s="73"/>
      <c r="X8" s="117"/>
      <c r="Y8" s="117"/>
      <c r="Z8" s="117"/>
      <c r="AA8" s="117"/>
      <c r="AB8" s="117"/>
      <c r="AC8" s="117"/>
      <c r="AD8" s="117"/>
      <c r="AE8" s="117"/>
      <c r="AF8" s="46" t="s">
        <v>13</v>
      </c>
      <c r="AG8" s="117"/>
      <c r="AH8" s="117"/>
      <c r="AI8" s="90"/>
      <c r="AJ8" s="90"/>
      <c r="AK8" s="90"/>
      <c r="AL8" s="73"/>
      <c r="AM8" s="73"/>
    </row>
    <row r="9" spans="1:39" x14ac:dyDescent="0.25">
      <c r="Q9" s="12"/>
      <c r="R9" s="12"/>
      <c r="S9" s="12"/>
      <c r="T9" s="73"/>
      <c r="U9" s="16"/>
      <c r="V9" s="16"/>
      <c r="W9" s="16"/>
      <c r="X9" s="46"/>
      <c r="Y9" s="46"/>
      <c r="Z9" s="46"/>
      <c r="AA9" s="46"/>
      <c r="AB9" s="46"/>
      <c r="AC9" s="46"/>
      <c r="AD9" s="46"/>
      <c r="AE9" s="46"/>
      <c r="AF9" s="46" t="s">
        <v>16</v>
      </c>
      <c r="AG9" s="46"/>
      <c r="AH9" s="46"/>
      <c r="AL9" s="16"/>
      <c r="AM9" s="16"/>
    </row>
    <row r="10" spans="1:39" ht="14.25" customHeight="1" x14ac:dyDescent="0.25">
      <c r="O10" s="13"/>
      <c r="P10" s="13"/>
      <c r="Q10" s="14"/>
      <c r="R10" s="12"/>
      <c r="S10" s="12"/>
      <c r="T10" s="73"/>
      <c r="U10" s="16"/>
      <c r="V10" s="16"/>
      <c r="W10" s="16"/>
      <c r="X10" s="46"/>
      <c r="Y10" s="46"/>
      <c r="Z10" s="117"/>
      <c r="AA10" s="117"/>
      <c r="AB10" s="117"/>
      <c r="AC10" s="117"/>
      <c r="AD10" s="46"/>
      <c r="AE10" s="46"/>
      <c r="AF10" s="46" t="s">
        <v>22</v>
      </c>
      <c r="AG10" s="46"/>
      <c r="AH10" s="46"/>
      <c r="AL10" s="16"/>
      <c r="AM10" s="16"/>
    </row>
    <row r="11" spans="1:39" ht="12" customHeight="1" x14ac:dyDescent="0.25">
      <c r="O11" s="13"/>
      <c r="Q11" s="14"/>
      <c r="R11" s="15"/>
      <c r="S11" s="12"/>
      <c r="T11" s="73"/>
      <c r="U11" s="16"/>
      <c r="V11" s="16"/>
      <c r="W11" s="16"/>
      <c r="X11" s="46"/>
      <c r="Y11" s="46"/>
      <c r="Z11" s="117"/>
      <c r="AA11" s="117"/>
      <c r="AB11" s="117"/>
      <c r="AC11" s="117"/>
      <c r="AD11" s="46"/>
      <c r="AE11" s="46"/>
      <c r="AF11" s="46" t="s">
        <v>17</v>
      </c>
      <c r="AG11" s="46"/>
      <c r="AH11" s="46"/>
      <c r="AL11" s="16"/>
      <c r="AM11" s="16"/>
    </row>
    <row r="12" spans="1:39" ht="20.25" customHeight="1" x14ac:dyDescent="0.25">
      <c r="O12" s="13"/>
      <c r="Q12" s="14"/>
      <c r="R12" s="15"/>
      <c r="S12" s="12"/>
      <c r="T12" s="73"/>
      <c r="U12" s="16"/>
      <c r="V12" s="16"/>
      <c r="W12" s="16"/>
      <c r="X12" s="46"/>
      <c r="Y12" s="46"/>
      <c r="Z12" s="117"/>
      <c r="AA12" s="117"/>
      <c r="AB12" s="117"/>
      <c r="AC12" s="117"/>
      <c r="AD12" s="46"/>
      <c r="AE12" s="46"/>
      <c r="AF12" s="46" t="s">
        <v>20</v>
      </c>
      <c r="AG12" s="46"/>
      <c r="AH12" s="46"/>
      <c r="AL12" s="16"/>
      <c r="AM12" s="16"/>
    </row>
    <row r="13" spans="1:39" x14ac:dyDescent="0.25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T13" s="16"/>
      <c r="U13" s="16"/>
      <c r="V13" s="16"/>
      <c r="W13" s="16"/>
      <c r="X13" s="46"/>
      <c r="Y13" s="46"/>
      <c r="Z13" s="117"/>
      <c r="AA13" s="117"/>
      <c r="AB13" s="117"/>
      <c r="AC13" s="117"/>
      <c r="AD13" s="46"/>
      <c r="AE13" s="46"/>
      <c r="AF13" s="46" t="s">
        <v>67</v>
      </c>
      <c r="AG13" s="46"/>
      <c r="AH13" s="46"/>
      <c r="AL13" s="16"/>
      <c r="AM13" s="16"/>
    </row>
    <row r="14" spans="1:39" ht="15.75" customHeight="1" x14ac:dyDescent="0.25">
      <c r="A14" s="9"/>
      <c r="B14" s="22"/>
      <c r="C14" s="22"/>
      <c r="D14" s="22"/>
      <c r="E14" s="156" t="s">
        <v>12</v>
      </c>
      <c r="F14" s="156"/>
      <c r="G14" s="156"/>
      <c r="H14" s="156"/>
      <c r="I14" s="23"/>
      <c r="J14" s="22"/>
      <c r="K14" s="22"/>
      <c r="L14" s="22"/>
      <c r="M14" s="22"/>
      <c r="N14" s="24"/>
      <c r="T14" s="16"/>
      <c r="U14" s="16"/>
      <c r="V14" s="16"/>
      <c r="W14" s="16"/>
      <c r="X14" s="46"/>
      <c r="Y14" s="46"/>
      <c r="Z14" s="117"/>
      <c r="AA14" s="118" t="s">
        <v>57</v>
      </c>
      <c r="AB14" s="117"/>
      <c r="AC14" s="119" t="s">
        <v>4</v>
      </c>
      <c r="AD14" s="46"/>
      <c r="AE14" s="46"/>
      <c r="AF14" s="46" t="s">
        <v>18</v>
      </c>
      <c r="AG14" s="46"/>
      <c r="AH14" s="46"/>
      <c r="AL14" s="16"/>
      <c r="AM14" s="16"/>
    </row>
    <row r="15" spans="1:39" ht="20.25" customHeight="1" x14ac:dyDescent="0.25">
      <c r="A15" s="9"/>
      <c r="B15" s="22" t="s">
        <v>61</v>
      </c>
      <c r="C15" s="22"/>
      <c r="D15" s="22"/>
      <c r="E15" s="25" t="str">
        <f>AA32&amp;" "&amp;AB40</f>
        <v>4 Weeks 13 JUL 2019</v>
      </c>
      <c r="F15" s="165" t="str">
        <f>AA32&amp;" "&amp;AB39</f>
        <v>4 Weeks 11 JUL 2020</v>
      </c>
      <c r="G15" s="166"/>
      <c r="H15" s="26" t="str">
        <f>AA32 &amp;" "&amp;AB36</f>
        <v>4 Weeks % Change in Value</v>
      </c>
      <c r="I15" s="27"/>
      <c r="J15" s="22"/>
      <c r="K15" s="22"/>
      <c r="L15" s="22"/>
      <c r="M15" s="22"/>
      <c r="N15" s="24"/>
      <c r="T15" s="16"/>
      <c r="U15" s="16"/>
      <c r="V15" s="16"/>
      <c r="W15" s="16"/>
      <c r="X15" s="46"/>
      <c r="Y15" s="46"/>
      <c r="Z15" s="117"/>
      <c r="AA15" s="119" t="s">
        <v>58</v>
      </c>
      <c r="AB15" s="117"/>
      <c r="AC15" s="119" t="s">
        <v>21</v>
      </c>
      <c r="AD15" s="46"/>
      <c r="AE15" s="46"/>
      <c r="AF15" s="46" t="s">
        <v>19</v>
      </c>
      <c r="AG15" s="46"/>
      <c r="AH15" s="46"/>
      <c r="AL15" s="16"/>
      <c r="AM15" s="16"/>
    </row>
    <row r="16" spans="1:39" ht="21.75" customHeight="1" x14ac:dyDescent="0.25">
      <c r="A16" s="9"/>
      <c r="B16" s="22"/>
      <c r="C16" s="22"/>
      <c r="D16" s="22"/>
      <c r="E16" s="28">
        <f>VLOOKUP(AB26,Data,Z24,FALSE)</f>
        <v>26.8</v>
      </c>
      <c r="F16" s="159">
        <f>VLOOKUP(AB26,Data,AA24,FALSE)</f>
        <v>26.8</v>
      </c>
      <c r="G16" s="167" t="e">
        <f>VLOOKUP(AD25,Data,6,FALSE)</f>
        <v>#N/A</v>
      </c>
      <c r="H16" s="29">
        <f>VLOOKUP(AB26,Data,AB24,FALSE)</f>
        <v>11.1</v>
      </c>
      <c r="I16" s="27"/>
      <c r="J16" s="22"/>
      <c r="K16" s="22"/>
      <c r="L16" s="22"/>
      <c r="M16" s="22"/>
      <c r="N16" s="24"/>
      <c r="T16" s="16"/>
      <c r="U16" s="16"/>
      <c r="V16" s="16"/>
      <c r="W16" s="16"/>
      <c r="X16" s="46"/>
      <c r="Y16" s="46"/>
      <c r="Z16" s="117"/>
      <c r="AA16" s="119" t="s">
        <v>59</v>
      </c>
      <c r="AB16" s="117"/>
      <c r="AC16" s="117"/>
      <c r="AD16" s="46"/>
      <c r="AE16" s="46"/>
      <c r="AF16" s="46"/>
      <c r="AG16" s="46"/>
      <c r="AH16" s="46"/>
      <c r="AL16" s="16"/>
      <c r="AM16" s="16"/>
    </row>
    <row r="17" spans="1:39" x14ac:dyDescent="0.25">
      <c r="A17" s="9"/>
      <c r="B17" s="30"/>
      <c r="C17" s="30"/>
      <c r="D17" s="30"/>
      <c r="E17" s="30"/>
      <c r="F17" s="30"/>
      <c r="G17" s="31"/>
      <c r="H17" s="30"/>
      <c r="I17" s="30"/>
      <c r="J17" s="22"/>
      <c r="K17" s="22"/>
      <c r="L17" s="22"/>
      <c r="M17" s="22"/>
      <c r="N17" s="24"/>
      <c r="T17" s="16"/>
      <c r="U17" s="16"/>
      <c r="V17" s="16"/>
      <c r="W17" s="16"/>
      <c r="X17" s="46"/>
      <c r="Y17" s="46"/>
      <c r="Z17" s="117"/>
      <c r="AA17" s="79" t="str">
        <f>AB17&amp;AC17&amp;AD17&amp;AE17</f>
        <v/>
      </c>
      <c r="AB17" s="117"/>
      <c r="AC17" s="117"/>
      <c r="AD17" s="46"/>
      <c r="AE17" s="46"/>
      <c r="AF17" s="46"/>
      <c r="AG17" s="46"/>
      <c r="AH17" s="46"/>
      <c r="AL17" s="16"/>
      <c r="AM17" s="16"/>
    </row>
    <row r="18" spans="1:39" ht="15.75" thickBot="1" x14ac:dyDescent="0.3">
      <c r="A18" s="9"/>
      <c r="B18" s="30"/>
      <c r="C18" s="30"/>
      <c r="D18" s="32"/>
      <c r="E18" s="32"/>
      <c r="F18" s="32"/>
      <c r="G18" s="33"/>
      <c r="H18" s="32"/>
      <c r="I18" s="30"/>
      <c r="J18" s="30"/>
      <c r="K18" s="22"/>
      <c r="L18" s="22"/>
      <c r="M18" s="22"/>
      <c r="N18" s="24"/>
      <c r="T18" s="16"/>
      <c r="U18" s="16"/>
      <c r="V18" s="16"/>
      <c r="W18" s="16"/>
      <c r="X18" s="46"/>
      <c r="Y18" s="46"/>
      <c r="Z18" s="117"/>
      <c r="AA18" s="117"/>
      <c r="AB18" s="117"/>
      <c r="AC18" s="117"/>
      <c r="AD18" s="46"/>
      <c r="AE18" s="46"/>
      <c r="AF18" s="46"/>
      <c r="AG18" s="46"/>
      <c r="AH18" s="46"/>
      <c r="AL18" s="16"/>
      <c r="AM18" s="16"/>
    </row>
    <row r="19" spans="1:39" ht="15.75" thickTop="1" x14ac:dyDescent="0.25">
      <c r="A19" s="9"/>
      <c r="B19" s="30"/>
      <c r="C19" s="30"/>
      <c r="D19" s="34"/>
      <c r="E19" s="30"/>
      <c r="F19" s="30"/>
      <c r="G19" s="30"/>
      <c r="H19" s="35"/>
      <c r="I19" s="35"/>
      <c r="J19" s="36"/>
      <c r="K19" s="22"/>
      <c r="L19" s="22"/>
      <c r="M19" s="22"/>
      <c r="N19" s="24"/>
      <c r="T19" s="16"/>
      <c r="U19" s="16"/>
      <c r="V19" s="16"/>
      <c r="W19" s="16"/>
      <c r="X19" s="46"/>
      <c r="Y19" s="46"/>
      <c r="Z19" s="117"/>
      <c r="AA19" s="117"/>
      <c r="AB19" s="117"/>
      <c r="AC19" s="117"/>
      <c r="AD19" s="46"/>
      <c r="AE19" s="46"/>
      <c r="AF19" s="46"/>
      <c r="AG19" s="46"/>
      <c r="AH19" s="46"/>
      <c r="AL19" s="16"/>
      <c r="AM19" s="16"/>
    </row>
    <row r="20" spans="1:39" x14ac:dyDescent="0.25">
      <c r="A20" s="9"/>
      <c r="B20" s="156" t="s">
        <v>6</v>
      </c>
      <c r="C20" s="156"/>
      <c r="D20" s="156"/>
      <c r="E20" s="156"/>
      <c r="F20" s="22"/>
      <c r="G20" s="22"/>
      <c r="H20" s="156" t="s">
        <v>7</v>
      </c>
      <c r="I20" s="156"/>
      <c r="J20" s="156"/>
      <c r="K20" s="156"/>
      <c r="L20" s="22"/>
      <c r="M20" s="22"/>
      <c r="N20" s="24"/>
      <c r="T20" s="16"/>
      <c r="U20" s="16"/>
      <c r="V20" s="16"/>
      <c r="W20" s="16"/>
      <c r="X20" s="46"/>
      <c r="Y20" s="46"/>
      <c r="Z20" s="46"/>
      <c r="AA20" s="46"/>
      <c r="AB20" s="79" t="s">
        <v>62</v>
      </c>
      <c r="AC20" s="46"/>
      <c r="AD20" s="46"/>
      <c r="AE20" s="46"/>
      <c r="AF20" s="46"/>
      <c r="AG20" s="46"/>
      <c r="AH20" s="46"/>
      <c r="AL20" s="16"/>
      <c r="AM20" s="16"/>
    </row>
    <row r="21" spans="1:39" ht="20.25" customHeight="1" x14ac:dyDescent="0.25">
      <c r="A21" s="9"/>
      <c r="B21" s="37" t="str">
        <f>AA32&amp;" "&amp;AB40</f>
        <v>4 Weeks 13 JUL 2019</v>
      </c>
      <c r="C21" s="161" t="str">
        <f>AA32&amp;" "&amp;AB39</f>
        <v>4 Weeks 11 JUL 2020</v>
      </c>
      <c r="D21" s="162"/>
      <c r="E21" s="38" t="s">
        <v>11</v>
      </c>
      <c r="F21" s="39"/>
      <c r="G21" s="39"/>
      <c r="H21" s="40" t="str">
        <f>AA32&amp;" "&amp;AB40</f>
        <v>4 Weeks 13 JUL 2019</v>
      </c>
      <c r="I21" s="163" t="str">
        <f>AA32&amp;" "&amp;AB39</f>
        <v>4 Weeks 11 JUL 2020</v>
      </c>
      <c r="J21" s="164"/>
      <c r="K21" s="40" t="s">
        <v>5</v>
      </c>
      <c r="L21" s="22"/>
      <c r="M21" s="22"/>
      <c r="N21" s="24"/>
      <c r="T21" s="16"/>
      <c r="U21" s="16"/>
      <c r="V21" s="16"/>
      <c r="W21" s="1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L21" s="16"/>
      <c r="AM21" s="16"/>
    </row>
    <row r="22" spans="1:39" ht="19.5" customHeight="1" x14ac:dyDescent="0.25">
      <c r="A22" s="9"/>
      <c r="B22" s="28">
        <f>VLOOKUP(AB27,Data,Z24,FALSE)</f>
        <v>63.6</v>
      </c>
      <c r="C22" s="159">
        <f>VLOOKUP(AB27,Data,AA24,FALSE)</f>
        <v>59.7</v>
      </c>
      <c r="D22" s="160" t="e">
        <f>VLOOKUP(AD26,Data,AB24,FALSE)</f>
        <v>#N/A</v>
      </c>
      <c r="E22" s="28">
        <f>VLOOKUP(AB28,Data,AB24,FALSE)</f>
        <v>-5.3</v>
      </c>
      <c r="F22" s="39"/>
      <c r="G22" s="22"/>
      <c r="H22" s="41">
        <f>VLOOKUP(AB29,Data,Z24,FALSE)</f>
        <v>114.9</v>
      </c>
      <c r="I22" s="154">
        <f>VLOOKUP(AB29,Data,AA24,FALSE)</f>
        <v>134.80000000000001</v>
      </c>
      <c r="J22" s="155" t="e">
        <f>VLOOKUP(AJ26,Data,AH24,FALSE)</f>
        <v>#N/A</v>
      </c>
      <c r="K22" s="28">
        <f>VLOOKUP(AB29,Data,AB24,FALSE)</f>
        <v>17.3</v>
      </c>
      <c r="L22" s="22"/>
      <c r="M22" s="22"/>
      <c r="N22" s="24"/>
      <c r="T22" s="16"/>
      <c r="U22" s="16"/>
      <c r="V22" s="16"/>
      <c r="W22" s="1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L22" s="16"/>
      <c r="AM22" s="16"/>
    </row>
    <row r="23" spans="1:39" x14ac:dyDescent="0.25">
      <c r="A23" s="9"/>
      <c r="B23" s="22"/>
      <c r="C23" s="22"/>
      <c r="D23" s="22"/>
      <c r="E23" s="22"/>
      <c r="F23" s="22"/>
      <c r="G23" s="30"/>
      <c r="H23" s="42"/>
      <c r="I23" s="30"/>
      <c r="J23" s="36"/>
      <c r="K23" s="30"/>
      <c r="L23" s="22"/>
      <c r="M23" s="22"/>
      <c r="N23" s="24"/>
      <c r="T23" s="16"/>
      <c r="U23" s="16"/>
      <c r="V23" s="16"/>
      <c r="W23" s="1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L23" s="16"/>
      <c r="AM23" s="16"/>
    </row>
    <row r="24" spans="1:39" ht="15.75" thickBot="1" x14ac:dyDescent="0.3">
      <c r="A24" s="9"/>
      <c r="B24" s="22"/>
      <c r="C24" s="22"/>
      <c r="D24" s="22"/>
      <c r="E24" s="22"/>
      <c r="F24" s="22"/>
      <c r="G24" s="30"/>
      <c r="H24" s="32"/>
      <c r="I24" s="32"/>
      <c r="J24" s="33"/>
      <c r="K24" s="32"/>
      <c r="L24" s="32"/>
      <c r="M24" s="22"/>
      <c r="N24" s="24"/>
      <c r="T24" s="16"/>
      <c r="U24" s="16"/>
      <c r="V24" s="16"/>
      <c r="W24" s="16"/>
      <c r="X24" s="46"/>
      <c r="Y24" s="46"/>
      <c r="Z24" s="46">
        <v>6</v>
      </c>
      <c r="AA24" s="46">
        <v>7</v>
      </c>
      <c r="AB24" s="46">
        <v>8</v>
      </c>
      <c r="AC24" s="46"/>
      <c r="AD24" s="46"/>
      <c r="AE24" s="46"/>
      <c r="AF24" s="46"/>
      <c r="AG24" s="46"/>
      <c r="AH24" s="46"/>
      <c r="AL24" s="16"/>
      <c r="AM24" s="16"/>
    </row>
    <row r="25" spans="1:39" ht="15.75" thickTop="1" x14ac:dyDescent="0.25">
      <c r="A25" s="9"/>
      <c r="B25" s="22"/>
      <c r="C25" s="22"/>
      <c r="D25" s="22"/>
      <c r="E25" s="22"/>
      <c r="F25" s="22"/>
      <c r="G25" s="34"/>
      <c r="H25" s="35"/>
      <c r="I25" s="30"/>
      <c r="J25" s="30"/>
      <c r="K25" s="35"/>
      <c r="L25" s="22"/>
      <c r="M25" s="36"/>
      <c r="N25" s="24"/>
      <c r="T25" s="16"/>
      <c r="U25" s="16"/>
      <c r="V25" s="16"/>
      <c r="W25" s="16"/>
      <c r="X25" s="46"/>
      <c r="Y25" s="46"/>
      <c r="Z25" s="46"/>
      <c r="AA25" s="79"/>
      <c r="AB25" s="46"/>
      <c r="AC25" s="46"/>
      <c r="AD25" s="46"/>
      <c r="AE25" s="46"/>
      <c r="AF25" s="46"/>
      <c r="AG25" s="46"/>
      <c r="AH25" s="46"/>
      <c r="AL25" s="16"/>
      <c r="AM25" s="16"/>
    </row>
    <row r="26" spans="1:39" x14ac:dyDescent="0.25">
      <c r="A26" s="9"/>
      <c r="B26" s="22"/>
      <c r="C26" s="22"/>
      <c r="D26" s="22"/>
      <c r="E26" s="156" t="s">
        <v>8</v>
      </c>
      <c r="F26" s="156"/>
      <c r="G26" s="156"/>
      <c r="H26" s="156"/>
      <c r="I26" s="23"/>
      <c r="J26" s="22"/>
      <c r="K26" s="156" t="s">
        <v>9</v>
      </c>
      <c r="L26" s="156"/>
      <c r="M26" s="156"/>
      <c r="N26" s="156"/>
      <c r="T26" s="16"/>
      <c r="U26" s="16"/>
      <c r="V26" s="16"/>
      <c r="W26" s="16"/>
      <c r="X26" s="46"/>
      <c r="Y26" s="46"/>
      <c r="Z26" s="46" t="s">
        <v>27</v>
      </c>
      <c r="AA26" s="46" t="str">
        <f>"Share of"&amp;" "&amp;$AB$32</f>
        <v>Share of TOTAL GROCERS</v>
      </c>
      <c r="AB26" s="46" t="str">
        <f>$AA$32&amp;AA$26&amp;$AB$32&amp;$AC$32</f>
        <v>4 WeeksShare of TOTAL GROCERSTOTAL GROCERSTESCO</v>
      </c>
      <c r="AC26" s="46"/>
      <c r="AD26" s="46"/>
      <c r="AE26" s="46"/>
      <c r="AF26" s="46"/>
      <c r="AG26" s="46"/>
      <c r="AH26" s="46"/>
      <c r="AL26" s="16"/>
      <c r="AM26" s="16"/>
    </row>
    <row r="27" spans="1:39" ht="17.25" customHeight="1" x14ac:dyDescent="0.25">
      <c r="A27" s="9"/>
      <c r="B27" s="22"/>
      <c r="C27" s="22"/>
      <c r="D27" s="22"/>
      <c r="E27" s="43" t="str">
        <f>AA32&amp;" "&amp;AB40</f>
        <v>4 Weeks 13 JUL 2019</v>
      </c>
      <c r="F27" s="157" t="str">
        <f>AA32&amp;" "&amp;AB39</f>
        <v>4 Weeks 11 JUL 2020</v>
      </c>
      <c r="G27" s="158"/>
      <c r="H27" s="43" t="s">
        <v>5</v>
      </c>
      <c r="I27" s="27"/>
      <c r="J27" s="22"/>
      <c r="K27" s="44" t="str">
        <f>AA32&amp;" "&amp;AB40</f>
        <v>4 Weeks 13 JUL 2019</v>
      </c>
      <c r="L27" s="152" t="str">
        <f>AA32&amp;" "&amp;AB39</f>
        <v>4 Weeks 11 JUL 2020</v>
      </c>
      <c r="M27" s="153"/>
      <c r="N27" s="44" t="s">
        <v>5</v>
      </c>
      <c r="T27" s="16"/>
      <c r="U27" s="16"/>
      <c r="V27" s="16"/>
      <c r="W27" s="16"/>
      <c r="X27" s="46"/>
      <c r="Y27" s="46"/>
      <c r="Z27" s="46" t="s">
        <v>28</v>
      </c>
      <c r="AA27" s="46" t="s">
        <v>6</v>
      </c>
      <c r="AB27" s="46" t="str">
        <f>$AA$32&amp;AA$27&amp;$AB$32&amp;$AC$32</f>
        <v>4 WeeksPenetrationTOTAL GROCERSTESCO</v>
      </c>
      <c r="AC27" s="46"/>
      <c r="AD27" s="46"/>
      <c r="AE27" s="46"/>
      <c r="AF27" s="46"/>
      <c r="AG27" s="46"/>
      <c r="AH27" s="46"/>
      <c r="AL27" s="16"/>
      <c r="AM27" s="16"/>
    </row>
    <row r="28" spans="1:39" ht="22.5" customHeight="1" x14ac:dyDescent="0.25">
      <c r="A28" s="9"/>
      <c r="B28" s="22"/>
      <c r="C28" s="22"/>
      <c r="D28" s="22"/>
      <c r="E28" s="28">
        <f>VLOOKUP(AB30,Data,Z24,FALSE)</f>
        <v>5.2</v>
      </c>
      <c r="F28" s="159">
        <f>VLOOKUP(AB30,Data,AA24,FALSE)</f>
        <v>4.5</v>
      </c>
      <c r="G28" s="160" t="e">
        <f>VLOOKUP(AG32,Data,AE30,FALSE)</f>
        <v>#N/A</v>
      </c>
      <c r="H28" s="28">
        <f>VLOOKUP(AB30,Data,AB24,FALSE)</f>
        <v>-12.5</v>
      </c>
      <c r="I28" s="27"/>
      <c r="J28" s="22"/>
      <c r="K28" s="41">
        <f>VLOOKUP(AB31,Data,Z24,FALSE)</f>
        <v>22.1</v>
      </c>
      <c r="L28" s="154">
        <f>VLOOKUP(AB31,Data,AA24,FALSE)</f>
        <v>29.7</v>
      </c>
      <c r="M28" s="155" t="e">
        <f>VLOOKUP(AM32,Data,AK30,FALSE)</f>
        <v>#N/A</v>
      </c>
      <c r="N28" s="28">
        <f>VLOOKUP(AB31,Data,AB24,FALSE)</f>
        <v>34.200000000000003</v>
      </c>
      <c r="T28" s="16"/>
      <c r="U28" s="16"/>
      <c r="V28" s="16"/>
      <c r="W28" s="16"/>
      <c r="X28" s="46"/>
      <c r="Y28" s="46"/>
      <c r="Z28" s="46" t="s">
        <v>29</v>
      </c>
      <c r="AA28" s="46" t="s">
        <v>50</v>
      </c>
      <c r="AB28" s="46" t="str">
        <f>$AA$32&amp;AA$28&amp;$AB$32&amp;$AC$32</f>
        <v>4 WeeksNUMBER OF BUYERSTOTAL GROCERSTESCO</v>
      </c>
      <c r="AC28" s="46"/>
      <c r="AD28" s="46"/>
      <c r="AE28" s="46"/>
      <c r="AF28" s="46"/>
      <c r="AG28" s="46"/>
      <c r="AH28" s="46"/>
      <c r="AL28" s="16"/>
      <c r="AM28" s="16"/>
    </row>
    <row r="29" spans="1:39" x14ac:dyDescent="0.25">
      <c r="A29" s="9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T29" s="16"/>
      <c r="U29" s="16"/>
      <c r="V29" s="16"/>
      <c r="W29" s="16"/>
      <c r="X29" s="46"/>
      <c r="Y29" s="46"/>
      <c r="Z29" s="46" t="s">
        <v>30</v>
      </c>
      <c r="AA29" s="46" t="s">
        <v>48</v>
      </c>
      <c r="AB29" s="46" t="str">
        <f>$AA$32&amp;AA$29&amp;$AB$32&amp;$AC$32</f>
        <v>4 WeeksVALUE PER BUYERTOTAL GROCERSTESCO</v>
      </c>
      <c r="AC29" s="46"/>
      <c r="AD29" s="46"/>
      <c r="AE29" s="46"/>
      <c r="AF29" s="46"/>
      <c r="AG29" s="46"/>
      <c r="AH29" s="46"/>
      <c r="AL29" s="16"/>
      <c r="AM29" s="16"/>
    </row>
    <row r="30" spans="1:39" x14ac:dyDescent="0.25">
      <c r="A30" s="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T30" s="16"/>
      <c r="U30" s="16"/>
      <c r="V30" s="16"/>
      <c r="W30" s="16"/>
      <c r="X30" s="46"/>
      <c r="Y30" s="46"/>
      <c r="Z30" s="46" t="s">
        <v>38</v>
      </c>
      <c r="AA30" s="46" t="s">
        <v>49</v>
      </c>
      <c r="AB30" s="46" t="str">
        <f>$AA$32&amp;AA$30&amp;$AB$32&amp;$AC$32</f>
        <v>4 WeeksOCCASIONS PER BUYERTOTAL GROCERSTESCO</v>
      </c>
      <c r="AC30" s="46"/>
      <c r="AD30" s="46"/>
      <c r="AE30" s="46"/>
      <c r="AF30" s="46"/>
      <c r="AG30" s="46"/>
      <c r="AH30" s="46"/>
      <c r="AL30" s="16"/>
      <c r="AM30" s="16"/>
    </row>
    <row r="31" spans="1:39" x14ac:dyDescent="0.25">
      <c r="A31" s="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T31" s="16"/>
      <c r="U31" s="16"/>
      <c r="V31" s="16"/>
      <c r="W31" s="16"/>
      <c r="X31" s="46"/>
      <c r="Y31" s="46"/>
      <c r="Z31" s="46" t="s">
        <v>47</v>
      </c>
      <c r="AA31" s="120" t="s">
        <v>51</v>
      </c>
      <c r="AB31" s="46" t="str">
        <f>$AA$32&amp;AA$31&amp;$AB$32&amp;$AC$32</f>
        <v>4 WeeksVALUE PER OCCASIONTOTAL GROCERSTESCO</v>
      </c>
      <c r="AC31" s="46"/>
      <c r="AD31" s="46"/>
      <c r="AE31" s="46"/>
      <c r="AF31" s="46"/>
      <c r="AG31" s="46"/>
      <c r="AH31" s="46"/>
      <c r="AL31" s="16"/>
      <c r="AM31" s="16"/>
    </row>
    <row r="32" spans="1:39" x14ac:dyDescent="0.25">
      <c r="A32" s="9"/>
      <c r="B32" s="49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T32" s="16"/>
      <c r="U32" s="16"/>
      <c r="V32" s="16"/>
      <c r="W32" s="16"/>
      <c r="X32" s="46"/>
      <c r="Y32" s="46"/>
      <c r="Z32" s="46"/>
      <c r="AA32" s="46" t="s">
        <v>57</v>
      </c>
      <c r="AB32" s="46" t="s">
        <v>4</v>
      </c>
      <c r="AC32" s="46" t="s">
        <v>65</v>
      </c>
      <c r="AD32" s="46"/>
      <c r="AE32" s="46"/>
      <c r="AF32" s="46"/>
      <c r="AG32" s="46"/>
      <c r="AH32" s="46"/>
      <c r="AL32" s="16"/>
      <c r="AM32" s="16"/>
    </row>
    <row r="33" spans="1:39" x14ac:dyDescent="0.25">
      <c r="A33" s="9"/>
      <c r="B33" s="9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T33" s="16"/>
      <c r="U33" s="16"/>
      <c r="V33" s="16"/>
      <c r="W33" s="1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L33" s="16"/>
      <c r="AM33" s="16"/>
    </row>
    <row r="34" spans="1:39" x14ac:dyDescent="0.25">
      <c r="T34" s="16"/>
      <c r="U34" s="16"/>
      <c r="V34" s="16"/>
      <c r="W34" s="16"/>
      <c r="X34" s="46"/>
      <c r="Y34" s="46"/>
      <c r="Z34" s="46"/>
      <c r="AA34" s="46"/>
      <c r="AB34" s="121"/>
      <c r="AC34" s="46"/>
      <c r="AD34" s="46"/>
      <c r="AE34" s="46"/>
      <c r="AF34" s="46"/>
      <c r="AG34" s="46"/>
      <c r="AH34" s="46"/>
      <c r="AL34" s="16"/>
      <c r="AM34" s="16"/>
    </row>
    <row r="35" spans="1:39" x14ac:dyDescent="0.25">
      <c r="T35" s="16"/>
      <c r="U35" s="16"/>
      <c r="V35" s="16"/>
      <c r="W35" s="16"/>
      <c r="X35" s="46"/>
      <c r="Y35" s="46"/>
      <c r="Z35" s="46"/>
      <c r="AA35" s="46"/>
      <c r="AB35" s="121"/>
      <c r="AC35" s="46"/>
      <c r="AD35" s="46"/>
      <c r="AE35" s="46"/>
      <c r="AF35" s="46"/>
      <c r="AG35" s="46"/>
      <c r="AH35" s="46"/>
      <c r="AL35" s="16"/>
      <c r="AM35" s="16"/>
    </row>
    <row r="36" spans="1:39" x14ac:dyDescent="0.25">
      <c r="T36" s="16"/>
      <c r="U36" s="16"/>
      <c r="V36" s="16"/>
      <c r="W36" s="16"/>
      <c r="X36" s="46"/>
      <c r="Y36" s="46"/>
      <c r="Z36" s="46"/>
      <c r="AA36" s="46"/>
      <c r="AB36" s="46" t="s">
        <v>34</v>
      </c>
      <c r="AC36" s="46"/>
      <c r="AD36" s="46"/>
      <c r="AE36" s="46"/>
      <c r="AF36" s="46"/>
      <c r="AG36" s="46"/>
      <c r="AH36" s="46"/>
      <c r="AL36" s="16"/>
      <c r="AM36" s="16"/>
    </row>
    <row r="37" spans="1:39" x14ac:dyDescent="0.25">
      <c r="T37" s="16"/>
      <c r="U37" s="16"/>
      <c r="V37" s="16"/>
      <c r="W37" s="1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L37" s="16"/>
      <c r="AM37" s="16"/>
    </row>
    <row r="38" spans="1:39" x14ac:dyDescent="0.25">
      <c r="T38" s="16"/>
      <c r="U38" s="16"/>
      <c r="V38" s="16"/>
      <c r="W38" s="16"/>
      <c r="X38" s="46"/>
      <c r="Y38" s="46"/>
      <c r="Z38" s="46"/>
      <c r="AA38" s="46"/>
      <c r="AB38" s="46"/>
      <c r="AC38" s="46"/>
      <c r="AD38" s="46"/>
      <c r="AE38" s="79"/>
      <c r="AF38" s="46"/>
      <c r="AG38" s="46"/>
      <c r="AH38" s="46"/>
      <c r="AL38" s="16"/>
      <c r="AM38" s="16"/>
    </row>
    <row r="39" spans="1:39" x14ac:dyDescent="0.25">
      <c r="T39" s="16"/>
      <c r="U39" s="16"/>
      <c r="V39" s="16"/>
      <c r="W39" s="16"/>
      <c r="X39" s="46"/>
      <c r="Y39" s="46"/>
      <c r="Z39" s="46"/>
      <c r="AA39" s="46" t="s">
        <v>0</v>
      </c>
      <c r="AB39" s="122" t="str">
        <f>Data!$G$2</f>
        <v>11 JUL 2020</v>
      </c>
      <c r="AC39" s="46"/>
      <c r="AD39" s="46"/>
      <c r="AE39" s="46"/>
      <c r="AF39" s="46"/>
      <c r="AG39" s="46"/>
      <c r="AH39" s="46"/>
      <c r="AL39" s="16"/>
      <c r="AM39" s="16"/>
    </row>
    <row r="40" spans="1:39" x14ac:dyDescent="0.25">
      <c r="T40" s="16"/>
      <c r="U40" s="16"/>
      <c r="V40" s="16"/>
      <c r="W40" s="16"/>
      <c r="X40" s="46"/>
      <c r="Y40" s="46"/>
      <c r="Z40" s="46"/>
      <c r="AA40" s="46" t="s">
        <v>1</v>
      </c>
      <c r="AB40" s="122" t="str">
        <f>Data!$F$2</f>
        <v>13 JUL 2019</v>
      </c>
      <c r="AC40" s="46"/>
      <c r="AD40" s="46"/>
      <c r="AE40" s="46"/>
      <c r="AF40" s="46"/>
      <c r="AG40" s="46"/>
      <c r="AH40" s="46"/>
      <c r="AL40" s="16"/>
      <c r="AM40" s="16"/>
    </row>
    <row r="41" spans="1:39" x14ac:dyDescent="0.25">
      <c r="T41" s="16"/>
      <c r="U41" s="16"/>
      <c r="V41" s="16"/>
      <c r="W41" s="1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L41" s="16"/>
      <c r="AM41" s="16"/>
    </row>
    <row r="42" spans="1:39" x14ac:dyDescent="0.25">
      <c r="T42" s="16"/>
      <c r="U42" s="16"/>
      <c r="V42" s="16"/>
      <c r="W42" s="1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L42" s="16"/>
      <c r="AM42" s="16"/>
    </row>
    <row r="43" spans="1:39" x14ac:dyDescent="0.25">
      <c r="T43" s="16"/>
      <c r="U43" s="16"/>
      <c r="V43" s="16"/>
      <c r="W43" s="1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L43" s="16"/>
      <c r="AM43" s="16"/>
    </row>
    <row r="44" spans="1:39" x14ac:dyDescent="0.25">
      <c r="T44" s="16"/>
      <c r="U44" s="16"/>
      <c r="V44" s="16"/>
      <c r="W44" s="1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L44" s="16"/>
      <c r="AM44" s="16"/>
    </row>
    <row r="45" spans="1:39" x14ac:dyDescent="0.25">
      <c r="T45" s="16"/>
      <c r="U45" s="16"/>
      <c r="V45" s="16"/>
      <c r="W45" s="1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L45" s="16"/>
      <c r="AM45" s="16"/>
    </row>
    <row r="46" spans="1:39" x14ac:dyDescent="0.25">
      <c r="T46" s="16"/>
      <c r="U46" s="16"/>
      <c r="V46" s="16"/>
      <c r="W46" s="16"/>
      <c r="X46" s="46"/>
      <c r="Y46" s="46"/>
      <c r="Z46" s="46"/>
      <c r="AA46" s="46"/>
      <c r="AB46" s="79"/>
      <c r="AC46" s="46"/>
      <c r="AD46" s="46"/>
      <c r="AE46" s="46"/>
      <c r="AF46" s="46"/>
      <c r="AG46" s="46"/>
      <c r="AH46" s="46"/>
      <c r="AL46" s="16"/>
      <c r="AM46" s="16"/>
    </row>
    <row r="47" spans="1:39" x14ac:dyDescent="0.25">
      <c r="T47" s="16"/>
      <c r="U47" s="16"/>
      <c r="V47" s="16"/>
      <c r="W47" s="1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L47" s="16"/>
      <c r="AM47" s="16"/>
    </row>
    <row r="48" spans="1:39" x14ac:dyDescent="0.25">
      <c r="T48" s="16"/>
      <c r="U48" s="16"/>
      <c r="V48" s="16"/>
      <c r="W48" s="1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16"/>
      <c r="AM48" s="16"/>
    </row>
    <row r="49" spans="20:37" x14ac:dyDescent="0.25">
      <c r="T49" s="16"/>
      <c r="U49" s="16"/>
      <c r="V49" s="16"/>
      <c r="W49" s="1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</row>
    <row r="50" spans="20:37" x14ac:dyDescent="0.25">
      <c r="T50" s="16"/>
      <c r="U50" s="16"/>
      <c r="V50" s="16"/>
      <c r="W50" s="16"/>
      <c r="X50" s="46"/>
      <c r="Y50" s="46"/>
      <c r="Z50" s="46"/>
      <c r="AA50" s="46"/>
      <c r="AB50" s="79"/>
      <c r="AC50" s="46"/>
      <c r="AD50" s="46"/>
      <c r="AE50" s="46"/>
      <c r="AF50" s="46"/>
      <c r="AG50" s="46"/>
      <c r="AH50" s="46"/>
      <c r="AI50" s="46"/>
      <c r="AJ50" s="46"/>
      <c r="AK50" s="46"/>
    </row>
    <row r="51" spans="20:37" x14ac:dyDescent="0.25"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46"/>
      <c r="AI51" s="46"/>
      <c r="AJ51" s="46"/>
      <c r="AK51" s="46"/>
    </row>
    <row r="52" spans="20:37" x14ac:dyDescent="0.25"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46"/>
      <c r="AI52" s="46"/>
      <c r="AJ52" s="46"/>
      <c r="AK52" s="46"/>
    </row>
    <row r="53" spans="20:37" x14ac:dyDescent="0.25"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46"/>
      <c r="AI53" s="46"/>
      <c r="AJ53" s="46"/>
      <c r="AK53" s="46"/>
    </row>
    <row r="54" spans="20:37" x14ac:dyDescent="0.25">
      <c r="T54" s="16"/>
      <c r="U54" s="16"/>
      <c r="V54" s="16"/>
      <c r="W54" s="16"/>
      <c r="X54" s="16"/>
      <c r="Y54" s="16"/>
      <c r="Z54" s="16"/>
      <c r="AA54" s="16"/>
      <c r="AB54" s="74"/>
      <c r="AC54" s="16"/>
      <c r="AD54" s="16"/>
      <c r="AE54" s="16"/>
      <c r="AF54" s="16"/>
      <c r="AG54" s="16"/>
    </row>
  </sheetData>
  <sheetProtection password="E5C5" sheet="1" objects="1" scenarios="1"/>
  <mergeCells count="15">
    <mergeCell ref="H20:K20"/>
    <mergeCell ref="B20:E20"/>
    <mergeCell ref="I22:J22"/>
    <mergeCell ref="E14:H14"/>
    <mergeCell ref="C21:D21"/>
    <mergeCell ref="C22:D22"/>
    <mergeCell ref="I21:J21"/>
    <mergeCell ref="F15:G15"/>
    <mergeCell ref="F16:G16"/>
    <mergeCell ref="L27:M27"/>
    <mergeCell ref="L28:M28"/>
    <mergeCell ref="K26:N26"/>
    <mergeCell ref="F27:G27"/>
    <mergeCell ref="F28:G28"/>
    <mergeCell ref="E26:H26"/>
  </mergeCells>
  <hyperlinks>
    <hyperlink ref="L6" location="'Front Page'!A1" display="&lt;&lt; Back to Menu"/>
    <hyperlink ref="L6:M6" location="'Front Page'!A1" display="&lt;&lt; Back to Menu"/>
  </hyperlinks>
  <printOptions horizontalCentered="1" verticalCentered="1"/>
  <pageMargins left="0.5" right="0.5" top="0.5" bottom="0.5" header="0.5" footer="0.5"/>
  <pageSetup paperSize="9" scale="82" orientation="landscape" r:id="rId1"/>
  <drawing r:id="rId2"/>
  <legacyDrawing r:id="rId3"/>
  <controls>
    <mc:AlternateContent xmlns:mc="http://schemas.openxmlformats.org/markup-compatibility/2006">
      <mc:Choice Requires="x14">
        <control shapeId="2058" r:id="rId4" name="ComboBox3">
          <controlPr defaultSize="0" autoLine="0" autoPict="0" linkedCell="AC32" listFillRange="AF6:AF15" r:id="rId5">
            <anchor moveWithCells="1">
              <from>
                <xdr:col>7</xdr:col>
                <xdr:colOff>609600</xdr:colOff>
                <xdr:row>8</xdr:row>
                <xdr:rowOff>19050</xdr:rowOff>
              </from>
              <to>
                <xdr:col>10</xdr:col>
                <xdr:colOff>95250</xdr:colOff>
                <xdr:row>9</xdr:row>
                <xdr:rowOff>66675</xdr:rowOff>
              </to>
            </anchor>
          </controlPr>
        </control>
      </mc:Choice>
      <mc:Fallback>
        <control shapeId="2058" r:id="rId4" name="ComboBox3"/>
      </mc:Fallback>
    </mc:AlternateContent>
    <mc:AlternateContent xmlns:mc="http://schemas.openxmlformats.org/markup-compatibility/2006">
      <mc:Choice Requires="x14">
        <control shapeId="2057" r:id="rId6" name="ComboBox2">
          <controlPr defaultSize="0" autoLine="0" autoPict="0" linkedCell="AB32" listFillRange="AC14:AC15" r:id="rId7">
            <anchor moveWithCells="1">
              <from>
                <xdr:col>3</xdr:col>
                <xdr:colOff>609600</xdr:colOff>
                <xdr:row>8</xdr:row>
                <xdr:rowOff>9525</xdr:rowOff>
              </from>
              <to>
                <xdr:col>6</xdr:col>
                <xdr:colOff>76200</xdr:colOff>
                <xdr:row>9</xdr:row>
                <xdr:rowOff>57150</xdr:rowOff>
              </to>
            </anchor>
          </controlPr>
        </control>
      </mc:Choice>
      <mc:Fallback>
        <control shapeId="2057" r:id="rId6" name="ComboBox2"/>
      </mc:Fallback>
    </mc:AlternateContent>
    <mc:AlternateContent xmlns:mc="http://schemas.openxmlformats.org/markup-compatibility/2006">
      <mc:Choice Requires="x14">
        <control shapeId="2056" r:id="rId8" name="ComboBox1">
          <controlPr defaultSize="0" autoLine="0" autoPict="0" linkedCell="AA32" listFillRange="AA14:AA16" r:id="rId9">
            <anchor moveWithCells="1">
              <from>
                <xdr:col>1</xdr:col>
                <xdr:colOff>228600</xdr:colOff>
                <xdr:row>8</xdr:row>
                <xdr:rowOff>9525</xdr:rowOff>
              </from>
              <to>
                <xdr:col>1</xdr:col>
                <xdr:colOff>1219200</xdr:colOff>
                <xdr:row>9</xdr:row>
                <xdr:rowOff>57150</xdr:rowOff>
              </to>
            </anchor>
          </controlPr>
        </control>
      </mc:Choice>
      <mc:Fallback>
        <control shapeId="2056" r:id="rId8" name="ComboBox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IV434"/>
  <sheetViews>
    <sheetView zoomScale="82" zoomScaleNormal="82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88.140625" bestFit="1" customWidth="1"/>
    <col min="2" max="2" width="10.28515625" bestFit="1" customWidth="1"/>
    <col min="3" max="3" width="30.42578125" customWidth="1"/>
    <col min="4" max="5" width="25" bestFit="1" customWidth="1"/>
    <col min="6" max="7" width="13" bestFit="1" customWidth="1"/>
    <col min="8" max="8" width="7.140625" customWidth="1"/>
    <col min="9" max="9" width="10.5703125" bestFit="1" customWidth="1"/>
  </cols>
  <sheetData>
    <row r="1" spans="1:9" x14ac:dyDescent="0.25">
      <c r="A1" s="114">
        <v>1</v>
      </c>
      <c r="B1" s="114">
        <v>2</v>
      </c>
      <c r="C1" s="114">
        <v>4</v>
      </c>
      <c r="D1" s="114">
        <v>3</v>
      </c>
      <c r="E1" s="114">
        <v>5</v>
      </c>
      <c r="F1" s="114">
        <v>6</v>
      </c>
      <c r="G1" s="114">
        <v>7</v>
      </c>
      <c r="H1" s="114">
        <v>8</v>
      </c>
    </row>
    <row r="2" spans="1:9" ht="15.75" x14ac:dyDescent="0.25">
      <c r="A2" s="18"/>
      <c r="B2" s="18" t="s">
        <v>23</v>
      </c>
      <c r="C2" s="18" t="s">
        <v>26</v>
      </c>
      <c r="D2" s="19" t="s">
        <v>24</v>
      </c>
      <c r="E2" s="18" t="s">
        <v>25</v>
      </c>
      <c r="F2" s="19" t="s">
        <v>69</v>
      </c>
      <c r="G2" s="18" t="s">
        <v>70</v>
      </c>
      <c r="H2" s="18" t="s">
        <v>41</v>
      </c>
      <c r="I2" s="82"/>
    </row>
    <row r="3" spans="1:9" x14ac:dyDescent="0.25">
      <c r="A3" s="102" t="s">
        <v>71</v>
      </c>
      <c r="B3" s="102" t="s">
        <v>57</v>
      </c>
      <c r="C3" s="102" t="s">
        <v>46</v>
      </c>
      <c r="D3" s="102" t="s">
        <v>4</v>
      </c>
      <c r="E3" s="115" t="s">
        <v>4</v>
      </c>
      <c r="F3" s="103">
        <v>100</v>
      </c>
      <c r="G3" s="103">
        <v>100</v>
      </c>
      <c r="H3" s="102">
        <v>11.3</v>
      </c>
    </row>
    <row r="4" spans="1:9" x14ac:dyDescent="0.25">
      <c r="A4" s="102" t="s">
        <v>72</v>
      </c>
      <c r="B4" s="102" t="s">
        <v>57</v>
      </c>
      <c r="C4" s="102" t="s">
        <v>46</v>
      </c>
      <c r="D4" s="102" t="s">
        <v>4</v>
      </c>
      <c r="E4" s="115" t="s">
        <v>21</v>
      </c>
      <c r="F4" s="103">
        <v>96.4</v>
      </c>
      <c r="G4" s="103">
        <v>96.1</v>
      </c>
      <c r="H4" s="102">
        <v>10.9</v>
      </c>
    </row>
    <row r="5" spans="1:9" x14ac:dyDescent="0.25">
      <c r="A5" s="102" t="s">
        <v>73</v>
      </c>
      <c r="B5" s="102" t="s">
        <v>57</v>
      </c>
      <c r="C5" s="102" t="s">
        <v>46</v>
      </c>
      <c r="D5" s="102" t="s">
        <v>4</v>
      </c>
      <c r="E5" s="115" t="s">
        <v>65</v>
      </c>
      <c r="F5" s="103">
        <v>26.8</v>
      </c>
      <c r="G5" s="103">
        <v>26.8</v>
      </c>
      <c r="H5" s="102">
        <v>11.1</v>
      </c>
    </row>
    <row r="6" spans="1:9" x14ac:dyDescent="0.25">
      <c r="A6" s="102" t="s">
        <v>74</v>
      </c>
      <c r="B6" s="102" t="s">
        <v>57</v>
      </c>
      <c r="C6" s="102" t="s">
        <v>46</v>
      </c>
      <c r="D6" s="102" t="s">
        <v>4</v>
      </c>
      <c r="E6" s="115" t="s">
        <v>66</v>
      </c>
      <c r="F6" s="103">
        <v>13.9</v>
      </c>
      <c r="G6" s="103">
        <v>13.8</v>
      </c>
      <c r="H6" s="102">
        <v>10.1</v>
      </c>
    </row>
    <row r="7" spans="1:9" x14ac:dyDescent="0.25">
      <c r="A7" s="102" t="s">
        <v>75</v>
      </c>
      <c r="B7" s="102" t="s">
        <v>57</v>
      </c>
      <c r="C7" s="102" t="s">
        <v>46</v>
      </c>
      <c r="D7" s="102" t="s">
        <v>4</v>
      </c>
      <c r="E7" s="115" t="s">
        <v>13</v>
      </c>
      <c r="F7" s="103">
        <v>12.6</v>
      </c>
      <c r="G7" s="103">
        <v>12.3</v>
      </c>
      <c r="H7" s="102">
        <v>8.4</v>
      </c>
    </row>
    <row r="8" spans="1:9" x14ac:dyDescent="0.25">
      <c r="A8" s="102" t="s">
        <v>76</v>
      </c>
      <c r="B8" s="102" t="s">
        <v>57</v>
      </c>
      <c r="C8" s="102" t="s">
        <v>46</v>
      </c>
      <c r="D8" s="102" t="s">
        <v>4</v>
      </c>
      <c r="E8" s="115" t="s">
        <v>16</v>
      </c>
      <c r="F8" s="103">
        <v>9.6</v>
      </c>
      <c r="G8" s="103">
        <v>9.9</v>
      </c>
      <c r="H8" s="102">
        <v>15.2</v>
      </c>
    </row>
    <row r="9" spans="1:9" x14ac:dyDescent="0.25">
      <c r="A9" s="102" t="s">
        <v>77</v>
      </c>
      <c r="B9" s="102" t="s">
        <v>57</v>
      </c>
      <c r="C9" s="102" t="s">
        <v>46</v>
      </c>
      <c r="D9" s="102" t="s">
        <v>4</v>
      </c>
      <c r="E9" s="115" t="s">
        <v>22</v>
      </c>
      <c r="F9" s="103">
        <v>4.3</v>
      </c>
      <c r="G9" s="103">
        <v>4.2</v>
      </c>
      <c r="H9" s="102">
        <v>8.8000000000000007</v>
      </c>
    </row>
    <row r="10" spans="1:9" x14ac:dyDescent="0.25">
      <c r="A10" s="102" t="s">
        <v>78</v>
      </c>
      <c r="B10" s="102" t="s">
        <v>57</v>
      </c>
      <c r="C10" s="102" t="s">
        <v>46</v>
      </c>
      <c r="D10" s="102" t="s">
        <v>4</v>
      </c>
      <c r="E10" s="115" t="s">
        <v>17</v>
      </c>
      <c r="F10" s="103">
        <v>5.5</v>
      </c>
      <c r="G10" s="103">
        <v>5.4</v>
      </c>
      <c r="H10" s="102">
        <v>10.199999999999999</v>
      </c>
    </row>
    <row r="11" spans="1:9" x14ac:dyDescent="0.25">
      <c r="A11" s="102" t="s">
        <v>79</v>
      </c>
      <c r="B11" s="102" t="s">
        <v>57</v>
      </c>
      <c r="C11" s="102" t="s">
        <v>46</v>
      </c>
      <c r="D11" s="102" t="s">
        <v>4</v>
      </c>
      <c r="E11" s="115" t="s">
        <v>20</v>
      </c>
      <c r="F11" s="103">
        <v>2.4</v>
      </c>
      <c r="G11" s="103">
        <v>2.7</v>
      </c>
      <c r="H11" s="102">
        <v>24</v>
      </c>
    </row>
    <row r="12" spans="1:9" x14ac:dyDescent="0.25">
      <c r="A12" s="102" t="s">
        <v>80</v>
      </c>
      <c r="B12" s="102" t="s">
        <v>57</v>
      </c>
      <c r="C12" s="102" t="s">
        <v>46</v>
      </c>
      <c r="D12" s="102" t="s">
        <v>4</v>
      </c>
      <c r="E12" s="115" t="s">
        <v>67</v>
      </c>
      <c r="F12" s="103">
        <v>3.4</v>
      </c>
      <c r="G12" s="103">
        <v>3.2</v>
      </c>
      <c r="H12" s="102">
        <v>4.5999999999999996</v>
      </c>
    </row>
    <row r="13" spans="1:9" x14ac:dyDescent="0.25">
      <c r="A13" s="102" t="s">
        <v>81</v>
      </c>
      <c r="B13" s="102" t="s">
        <v>57</v>
      </c>
      <c r="C13" s="102" t="s">
        <v>46</v>
      </c>
      <c r="D13" s="102" t="s">
        <v>4</v>
      </c>
      <c r="E13" s="115" t="s">
        <v>18</v>
      </c>
      <c r="F13" s="103">
        <v>10</v>
      </c>
      <c r="G13" s="103">
        <v>10.1</v>
      </c>
      <c r="H13" s="102">
        <v>11.7</v>
      </c>
    </row>
    <row r="14" spans="1:9" x14ac:dyDescent="0.25">
      <c r="A14" s="102" t="s">
        <v>82</v>
      </c>
      <c r="B14" s="102" t="s">
        <v>57</v>
      </c>
      <c r="C14" s="102" t="s">
        <v>46</v>
      </c>
      <c r="D14" s="102" t="s">
        <v>4</v>
      </c>
      <c r="E14" s="115" t="s">
        <v>19</v>
      </c>
      <c r="F14" s="103">
        <v>6.4</v>
      </c>
      <c r="G14" s="103">
        <v>5.9</v>
      </c>
      <c r="H14" s="102">
        <v>1.6</v>
      </c>
    </row>
    <row r="15" spans="1:9" x14ac:dyDescent="0.25">
      <c r="A15" s="104" t="s">
        <v>83</v>
      </c>
      <c r="B15" s="104" t="s">
        <v>57</v>
      </c>
      <c r="C15" s="104" t="s">
        <v>6</v>
      </c>
      <c r="D15" s="104" t="s">
        <v>4</v>
      </c>
      <c r="E15" s="116" t="s">
        <v>4</v>
      </c>
      <c r="F15" s="105">
        <v>100</v>
      </c>
      <c r="G15" s="105">
        <v>100</v>
      </c>
      <c r="H15" s="104">
        <v>0</v>
      </c>
    </row>
    <row r="16" spans="1:9" x14ac:dyDescent="0.25">
      <c r="A16" s="104" t="s">
        <v>84</v>
      </c>
      <c r="B16" s="104" t="s">
        <v>57</v>
      </c>
      <c r="C16" s="104" t="s">
        <v>6</v>
      </c>
      <c r="D16" s="104" t="s">
        <v>4</v>
      </c>
      <c r="E16" s="116" t="s">
        <v>21</v>
      </c>
      <c r="F16" s="105">
        <v>100</v>
      </c>
      <c r="G16" s="105">
        <v>100</v>
      </c>
      <c r="H16" s="104">
        <v>0</v>
      </c>
    </row>
    <row r="17" spans="1:8" x14ac:dyDescent="0.25">
      <c r="A17" s="104" t="s">
        <v>85</v>
      </c>
      <c r="B17" s="104" t="s">
        <v>57</v>
      </c>
      <c r="C17" s="104" t="s">
        <v>6</v>
      </c>
      <c r="D17" s="104" t="s">
        <v>4</v>
      </c>
      <c r="E17" s="116" t="s">
        <v>65</v>
      </c>
      <c r="F17" s="105">
        <v>63.6</v>
      </c>
      <c r="G17" s="105">
        <v>59.7</v>
      </c>
      <c r="H17" s="104">
        <v>-6.1</v>
      </c>
    </row>
    <row r="18" spans="1:8" x14ac:dyDescent="0.25">
      <c r="A18" s="104" t="s">
        <v>86</v>
      </c>
      <c r="B18" s="104" t="s">
        <v>57</v>
      </c>
      <c r="C18" s="104" t="s">
        <v>6</v>
      </c>
      <c r="D18" s="104" t="s">
        <v>4</v>
      </c>
      <c r="E18" s="116" t="s">
        <v>66</v>
      </c>
      <c r="F18" s="105">
        <v>42.6</v>
      </c>
      <c r="G18" s="105">
        <v>36.1</v>
      </c>
      <c r="H18" s="104">
        <v>-15.2</v>
      </c>
    </row>
    <row r="19" spans="1:8" x14ac:dyDescent="0.25">
      <c r="A19" s="104" t="s">
        <v>87</v>
      </c>
      <c r="B19" s="104" t="s">
        <v>57</v>
      </c>
      <c r="C19" s="104" t="s">
        <v>6</v>
      </c>
      <c r="D19" s="104" t="s">
        <v>4</v>
      </c>
      <c r="E19" s="116" t="s">
        <v>13</v>
      </c>
      <c r="F19" s="105">
        <v>43.1</v>
      </c>
      <c r="G19" s="105">
        <v>38.6</v>
      </c>
      <c r="H19" s="104">
        <v>-10.3</v>
      </c>
    </row>
    <row r="20" spans="1:8" x14ac:dyDescent="0.25">
      <c r="A20" s="104" t="s">
        <v>88</v>
      </c>
      <c r="B20" s="104" t="s">
        <v>57</v>
      </c>
      <c r="C20" s="104" t="s">
        <v>6</v>
      </c>
      <c r="D20" s="104" t="s">
        <v>4</v>
      </c>
      <c r="E20" s="116" t="s">
        <v>16</v>
      </c>
      <c r="F20" s="105">
        <v>34</v>
      </c>
      <c r="G20" s="105">
        <v>32.6</v>
      </c>
      <c r="H20" s="104">
        <v>-4.2</v>
      </c>
    </row>
    <row r="21" spans="1:8" x14ac:dyDescent="0.25">
      <c r="A21" s="104" t="s">
        <v>89</v>
      </c>
      <c r="B21" s="104" t="s">
        <v>57</v>
      </c>
      <c r="C21" s="104" t="s">
        <v>6</v>
      </c>
      <c r="D21" s="104" t="s">
        <v>4</v>
      </c>
      <c r="E21" s="116" t="s">
        <v>22</v>
      </c>
      <c r="F21" s="105">
        <v>12.8</v>
      </c>
      <c r="G21" s="105">
        <v>10.6</v>
      </c>
      <c r="H21" s="104">
        <v>-17.7</v>
      </c>
    </row>
    <row r="22" spans="1:8" x14ac:dyDescent="0.25">
      <c r="A22" s="104" t="s">
        <v>90</v>
      </c>
      <c r="B22" s="104" t="s">
        <v>57</v>
      </c>
      <c r="C22" s="104" t="s">
        <v>6</v>
      </c>
      <c r="D22" s="104" t="s">
        <v>4</v>
      </c>
      <c r="E22" s="116" t="s">
        <v>17</v>
      </c>
      <c r="F22" s="105">
        <v>26.1</v>
      </c>
      <c r="G22" s="105">
        <v>25.9</v>
      </c>
      <c r="H22" s="104">
        <v>-0.8</v>
      </c>
    </row>
    <row r="23" spans="1:8" x14ac:dyDescent="0.25">
      <c r="A23" s="104" t="s">
        <v>91</v>
      </c>
      <c r="B23" s="104" t="s">
        <v>57</v>
      </c>
      <c r="C23" s="104" t="s">
        <v>6</v>
      </c>
      <c r="D23" s="104" t="s">
        <v>4</v>
      </c>
      <c r="E23" s="116" t="s">
        <v>20</v>
      </c>
      <c r="F23" s="105">
        <v>20.5</v>
      </c>
      <c r="G23" s="105">
        <v>19.7</v>
      </c>
      <c r="H23" s="104">
        <v>-4.0999999999999996</v>
      </c>
    </row>
    <row r="24" spans="1:8" x14ac:dyDescent="0.25">
      <c r="A24" s="104" t="s">
        <v>92</v>
      </c>
      <c r="B24" s="104" t="s">
        <v>57</v>
      </c>
      <c r="C24" s="104" t="s">
        <v>6</v>
      </c>
      <c r="D24" s="104" t="s">
        <v>4</v>
      </c>
      <c r="E24" s="116" t="s">
        <v>67</v>
      </c>
      <c r="F24" s="105">
        <v>20.399999999999999</v>
      </c>
      <c r="G24" s="105">
        <v>15.6</v>
      </c>
      <c r="H24" s="104">
        <v>-23.2</v>
      </c>
    </row>
    <row r="25" spans="1:8" x14ac:dyDescent="0.25">
      <c r="A25" s="104" t="s">
        <v>93</v>
      </c>
      <c r="B25" s="104" t="s">
        <v>57</v>
      </c>
      <c r="C25" s="104" t="s">
        <v>6</v>
      </c>
      <c r="D25" s="104" t="s">
        <v>4</v>
      </c>
      <c r="E25" s="116" t="s">
        <v>18</v>
      </c>
      <c r="F25" s="105">
        <v>40.4</v>
      </c>
      <c r="G25" s="105">
        <v>36.4</v>
      </c>
      <c r="H25" s="104">
        <v>-9.9</v>
      </c>
    </row>
    <row r="26" spans="1:8" x14ac:dyDescent="0.25">
      <c r="A26" s="104" t="s">
        <v>94</v>
      </c>
      <c r="B26" s="104" t="s">
        <v>57</v>
      </c>
      <c r="C26" s="104" t="s">
        <v>6</v>
      </c>
      <c r="D26" s="104" t="s">
        <v>4</v>
      </c>
      <c r="E26" s="116" t="s">
        <v>19</v>
      </c>
      <c r="F26" s="105">
        <v>32.4</v>
      </c>
      <c r="G26" s="105">
        <v>28</v>
      </c>
      <c r="H26" s="104">
        <v>-13.7</v>
      </c>
    </row>
    <row r="27" spans="1:8" x14ac:dyDescent="0.25">
      <c r="A27" s="102" t="s">
        <v>95</v>
      </c>
      <c r="B27" s="102" t="s">
        <v>57</v>
      </c>
      <c r="C27" s="102" t="s">
        <v>50</v>
      </c>
      <c r="D27" s="102" t="s">
        <v>4</v>
      </c>
      <c r="E27" s="115" t="s">
        <v>4</v>
      </c>
      <c r="F27" s="106">
        <v>28023500</v>
      </c>
      <c r="G27" s="106">
        <v>28271457.600000001</v>
      </c>
      <c r="H27" s="107">
        <v>0.9</v>
      </c>
    </row>
    <row r="28" spans="1:8" x14ac:dyDescent="0.25">
      <c r="A28" s="102" t="s">
        <v>96</v>
      </c>
      <c r="B28" s="102" t="s">
        <v>57</v>
      </c>
      <c r="C28" s="102" t="s">
        <v>50</v>
      </c>
      <c r="D28" s="102" t="s">
        <v>4</v>
      </c>
      <c r="E28" s="115" t="s">
        <v>21</v>
      </c>
      <c r="F28" s="106">
        <v>28018876.699999999</v>
      </c>
      <c r="G28" s="106">
        <v>28260046.100000001</v>
      </c>
      <c r="H28" s="107">
        <v>0.9</v>
      </c>
    </row>
    <row r="29" spans="1:8" x14ac:dyDescent="0.25">
      <c r="A29" s="102" t="s">
        <v>97</v>
      </c>
      <c r="B29" s="102" t="s">
        <v>57</v>
      </c>
      <c r="C29" s="102" t="s">
        <v>50</v>
      </c>
      <c r="D29" s="102" t="s">
        <v>4</v>
      </c>
      <c r="E29" s="115" t="s">
        <v>65</v>
      </c>
      <c r="F29" s="106">
        <v>17823862.399999999</v>
      </c>
      <c r="G29" s="106">
        <v>16880417.199999999</v>
      </c>
      <c r="H29" s="107">
        <v>-5.3</v>
      </c>
    </row>
    <row r="30" spans="1:8" x14ac:dyDescent="0.25">
      <c r="A30" s="102" t="s">
        <v>98</v>
      </c>
      <c r="B30" s="102" t="s">
        <v>57</v>
      </c>
      <c r="C30" s="102" t="s">
        <v>50</v>
      </c>
      <c r="D30" s="102" t="s">
        <v>4</v>
      </c>
      <c r="E30" s="115" t="s">
        <v>66</v>
      </c>
      <c r="F30" s="106">
        <v>11932326.300000001</v>
      </c>
      <c r="G30" s="106">
        <v>10213748.300000001</v>
      </c>
      <c r="H30" s="107">
        <v>-14.4</v>
      </c>
    </row>
    <row r="31" spans="1:8" x14ac:dyDescent="0.25">
      <c r="A31" s="102" t="s">
        <v>99</v>
      </c>
      <c r="B31" s="102" t="s">
        <v>57</v>
      </c>
      <c r="C31" s="102" t="s">
        <v>50</v>
      </c>
      <c r="D31" s="102" t="s">
        <v>4</v>
      </c>
      <c r="E31" s="115" t="s">
        <v>13</v>
      </c>
      <c r="F31" s="106">
        <v>12073560</v>
      </c>
      <c r="G31" s="106">
        <v>10924072.199999999</v>
      </c>
      <c r="H31" s="107">
        <v>-9.5</v>
      </c>
    </row>
    <row r="32" spans="1:8" x14ac:dyDescent="0.25">
      <c r="A32" s="102" t="s">
        <v>100</v>
      </c>
      <c r="B32" s="102" t="s">
        <v>57</v>
      </c>
      <c r="C32" s="102" t="s">
        <v>50</v>
      </c>
      <c r="D32" s="102" t="s">
        <v>4</v>
      </c>
      <c r="E32" s="115" t="s">
        <v>16</v>
      </c>
      <c r="F32" s="106">
        <v>9535310.4000000004</v>
      </c>
      <c r="G32" s="106">
        <v>9218146.4000000004</v>
      </c>
      <c r="H32" s="107">
        <v>-3.3</v>
      </c>
    </row>
    <row r="33" spans="1:8" x14ac:dyDescent="0.25">
      <c r="A33" s="102" t="s">
        <v>101</v>
      </c>
      <c r="B33" s="102" t="s">
        <v>57</v>
      </c>
      <c r="C33" s="102" t="s">
        <v>50</v>
      </c>
      <c r="D33" s="102" t="s">
        <v>4</v>
      </c>
      <c r="E33" s="115" t="s">
        <v>22</v>
      </c>
      <c r="F33" s="106">
        <v>3597090.5</v>
      </c>
      <c r="G33" s="106">
        <v>2986891.4</v>
      </c>
      <c r="H33" s="107">
        <v>-17</v>
      </c>
    </row>
    <row r="34" spans="1:8" x14ac:dyDescent="0.25">
      <c r="A34" s="102" t="s">
        <v>102</v>
      </c>
      <c r="B34" s="102" t="s">
        <v>57</v>
      </c>
      <c r="C34" s="102" t="s">
        <v>50</v>
      </c>
      <c r="D34" s="102" t="s">
        <v>4</v>
      </c>
      <c r="E34" s="115" t="s">
        <v>17</v>
      </c>
      <c r="F34" s="106">
        <v>7314255.5</v>
      </c>
      <c r="G34" s="106">
        <v>7323031.7000000002</v>
      </c>
      <c r="H34" s="107">
        <v>0.1</v>
      </c>
    </row>
    <row r="35" spans="1:8" x14ac:dyDescent="0.25">
      <c r="A35" s="102" t="s">
        <v>103</v>
      </c>
      <c r="B35" s="102" t="s">
        <v>57</v>
      </c>
      <c r="C35" s="102" t="s">
        <v>50</v>
      </c>
      <c r="D35" s="102" t="s">
        <v>4</v>
      </c>
      <c r="E35" s="115" t="s">
        <v>20</v>
      </c>
      <c r="F35" s="106">
        <v>5747550.2999999998</v>
      </c>
      <c r="G35" s="106">
        <v>5559650</v>
      </c>
      <c r="H35" s="107">
        <v>-3.3</v>
      </c>
    </row>
    <row r="36" spans="1:8" x14ac:dyDescent="0.25">
      <c r="A36" s="102" t="s">
        <v>104</v>
      </c>
      <c r="B36" s="102" t="s">
        <v>57</v>
      </c>
      <c r="C36" s="102" t="s">
        <v>50</v>
      </c>
      <c r="D36" s="102" t="s">
        <v>4</v>
      </c>
      <c r="E36" s="115" t="s">
        <v>67</v>
      </c>
      <c r="F36" s="106">
        <v>5705757.5999999996</v>
      </c>
      <c r="G36" s="106">
        <v>4419186.8</v>
      </c>
      <c r="H36" s="107">
        <v>-22.5</v>
      </c>
    </row>
    <row r="37" spans="1:8" x14ac:dyDescent="0.25">
      <c r="A37" s="102" t="s">
        <v>105</v>
      </c>
      <c r="B37" s="102" t="s">
        <v>57</v>
      </c>
      <c r="C37" s="102" t="s">
        <v>50</v>
      </c>
      <c r="D37" s="102" t="s">
        <v>4</v>
      </c>
      <c r="E37" s="115" t="s">
        <v>18</v>
      </c>
      <c r="F37" s="106">
        <v>11328165.5</v>
      </c>
      <c r="G37" s="106">
        <v>10298416.9</v>
      </c>
      <c r="H37" s="107">
        <v>-9.1</v>
      </c>
    </row>
    <row r="38" spans="1:8" x14ac:dyDescent="0.25">
      <c r="A38" s="102" t="s">
        <v>106</v>
      </c>
      <c r="B38" s="102" t="s">
        <v>57</v>
      </c>
      <c r="C38" s="102" t="s">
        <v>50</v>
      </c>
      <c r="D38" s="102" t="s">
        <v>4</v>
      </c>
      <c r="E38" s="115" t="s">
        <v>19</v>
      </c>
      <c r="F38" s="106">
        <v>9073494.5</v>
      </c>
      <c r="G38" s="106">
        <v>7905503.0999999996</v>
      </c>
      <c r="H38" s="107">
        <v>-12.9</v>
      </c>
    </row>
    <row r="39" spans="1:8" x14ac:dyDescent="0.25">
      <c r="A39" s="104" t="s">
        <v>107</v>
      </c>
      <c r="B39" s="104" t="s">
        <v>57</v>
      </c>
      <c r="C39" s="104" t="s">
        <v>48</v>
      </c>
      <c r="D39" s="104" t="s">
        <v>4</v>
      </c>
      <c r="E39" s="116" t="s">
        <v>4</v>
      </c>
      <c r="F39" s="109">
        <v>272.5</v>
      </c>
      <c r="G39" s="109">
        <v>300.5</v>
      </c>
      <c r="H39" s="104">
        <v>10.3</v>
      </c>
    </row>
    <row r="40" spans="1:8" x14ac:dyDescent="0.25">
      <c r="A40" s="104" t="s">
        <v>108</v>
      </c>
      <c r="B40" s="104" t="s">
        <v>57</v>
      </c>
      <c r="C40" s="104" t="s">
        <v>48</v>
      </c>
      <c r="D40" s="104" t="s">
        <v>4</v>
      </c>
      <c r="E40" s="116" t="s">
        <v>21</v>
      </c>
      <c r="F40" s="109">
        <v>262.7</v>
      </c>
      <c r="G40" s="109">
        <v>288.8</v>
      </c>
      <c r="H40" s="104">
        <v>9.9</v>
      </c>
    </row>
    <row r="41" spans="1:8" x14ac:dyDescent="0.25">
      <c r="A41" s="104" t="s">
        <v>109</v>
      </c>
      <c r="B41" s="104" t="s">
        <v>57</v>
      </c>
      <c r="C41" s="104" t="s">
        <v>48</v>
      </c>
      <c r="D41" s="104" t="s">
        <v>4</v>
      </c>
      <c r="E41" s="116" t="s">
        <v>65</v>
      </c>
      <c r="F41" s="109">
        <v>114.9</v>
      </c>
      <c r="G41" s="109">
        <v>134.80000000000001</v>
      </c>
      <c r="H41" s="104">
        <v>17.3</v>
      </c>
    </row>
    <row r="42" spans="1:8" x14ac:dyDescent="0.25">
      <c r="A42" s="104" t="s">
        <v>110</v>
      </c>
      <c r="B42" s="104" t="s">
        <v>57</v>
      </c>
      <c r="C42" s="104" t="s">
        <v>48</v>
      </c>
      <c r="D42" s="104" t="s">
        <v>4</v>
      </c>
      <c r="E42" s="116" t="s">
        <v>66</v>
      </c>
      <c r="F42" s="109">
        <v>89</v>
      </c>
      <c r="G42" s="109">
        <v>114.5</v>
      </c>
      <c r="H42" s="104">
        <v>28.6</v>
      </c>
    </row>
    <row r="43" spans="1:8" x14ac:dyDescent="0.25">
      <c r="A43" s="104" t="s">
        <v>111</v>
      </c>
      <c r="B43" s="104" t="s">
        <v>57</v>
      </c>
      <c r="C43" s="104" t="s">
        <v>48</v>
      </c>
      <c r="D43" s="104" t="s">
        <v>4</v>
      </c>
      <c r="E43" s="116" t="s">
        <v>13</v>
      </c>
      <c r="F43" s="109">
        <v>79.900000000000006</v>
      </c>
      <c r="G43" s="109">
        <v>95.8</v>
      </c>
      <c r="H43" s="104">
        <v>19.899999999999999</v>
      </c>
    </row>
    <row r="44" spans="1:8" x14ac:dyDescent="0.25">
      <c r="A44" s="104" t="s">
        <v>112</v>
      </c>
      <c r="B44" s="104" t="s">
        <v>57</v>
      </c>
      <c r="C44" s="104" t="s">
        <v>48</v>
      </c>
      <c r="D44" s="104" t="s">
        <v>4</v>
      </c>
      <c r="E44" s="116" t="s">
        <v>16</v>
      </c>
      <c r="F44" s="109">
        <v>76.8</v>
      </c>
      <c r="G44" s="109">
        <v>91.6</v>
      </c>
      <c r="H44" s="104">
        <v>19.2</v>
      </c>
    </row>
    <row r="45" spans="1:8" x14ac:dyDescent="0.25">
      <c r="A45" s="104" t="s">
        <v>113</v>
      </c>
      <c r="B45" s="104" t="s">
        <v>57</v>
      </c>
      <c r="C45" s="104" t="s">
        <v>48</v>
      </c>
      <c r="D45" s="104" t="s">
        <v>4</v>
      </c>
      <c r="E45" s="116" t="s">
        <v>22</v>
      </c>
      <c r="F45" s="109">
        <v>91.1</v>
      </c>
      <c r="G45" s="109">
        <v>119.4</v>
      </c>
      <c r="H45" s="104">
        <v>31.1</v>
      </c>
    </row>
    <row r="46" spans="1:8" x14ac:dyDescent="0.25">
      <c r="A46" s="104" t="s">
        <v>114</v>
      </c>
      <c r="B46" s="104" t="s">
        <v>57</v>
      </c>
      <c r="C46" s="104" t="s">
        <v>48</v>
      </c>
      <c r="D46" s="104" t="s">
        <v>4</v>
      </c>
      <c r="E46" s="116" t="s">
        <v>17</v>
      </c>
      <c r="F46" s="109">
        <v>57.2</v>
      </c>
      <c r="G46" s="109">
        <v>63</v>
      </c>
      <c r="H46" s="104">
        <v>10.1</v>
      </c>
    </row>
    <row r="47" spans="1:8" x14ac:dyDescent="0.25">
      <c r="A47" s="104" t="s">
        <v>115</v>
      </c>
      <c r="B47" s="104" t="s">
        <v>57</v>
      </c>
      <c r="C47" s="104" t="s">
        <v>48</v>
      </c>
      <c r="D47" s="104" t="s">
        <v>4</v>
      </c>
      <c r="E47" s="116" t="s">
        <v>20</v>
      </c>
      <c r="F47" s="109">
        <v>32.299999999999997</v>
      </c>
      <c r="G47" s="109">
        <v>41.4</v>
      </c>
      <c r="H47" s="104">
        <v>28.2</v>
      </c>
    </row>
    <row r="48" spans="1:8" x14ac:dyDescent="0.25">
      <c r="A48" s="104" t="s">
        <v>116</v>
      </c>
      <c r="B48" s="104" t="s">
        <v>57</v>
      </c>
      <c r="C48" s="104" t="s">
        <v>48</v>
      </c>
      <c r="D48" s="104" t="s">
        <v>4</v>
      </c>
      <c r="E48" s="116" t="s">
        <v>67</v>
      </c>
      <c r="F48" s="109">
        <v>45.8</v>
      </c>
      <c r="G48" s="109">
        <v>61.8</v>
      </c>
      <c r="H48" s="104">
        <v>35</v>
      </c>
    </row>
    <row r="49" spans="1:256" x14ac:dyDescent="0.25">
      <c r="A49" s="104" t="s">
        <v>117</v>
      </c>
      <c r="B49" s="104" t="s">
        <v>57</v>
      </c>
      <c r="C49" s="104" t="s">
        <v>48</v>
      </c>
      <c r="D49" s="104" t="s">
        <v>4</v>
      </c>
      <c r="E49" s="116" t="s">
        <v>18</v>
      </c>
      <c r="F49" s="109">
        <v>67.7</v>
      </c>
      <c r="G49" s="109">
        <v>83.2</v>
      </c>
      <c r="H49" s="104">
        <v>22.9</v>
      </c>
    </row>
    <row r="50" spans="1:256" x14ac:dyDescent="0.25">
      <c r="A50" s="104" t="s">
        <v>118</v>
      </c>
      <c r="B50" s="104" t="s">
        <v>57</v>
      </c>
      <c r="C50" s="104" t="s">
        <v>48</v>
      </c>
      <c r="D50" s="104" t="s">
        <v>4</v>
      </c>
      <c r="E50" s="116" t="s">
        <v>19</v>
      </c>
      <c r="F50" s="109">
        <v>54</v>
      </c>
      <c r="G50" s="109">
        <v>62.9</v>
      </c>
      <c r="H50" s="104">
        <v>16.600000000000001</v>
      </c>
    </row>
    <row r="51" spans="1:256" x14ac:dyDescent="0.25">
      <c r="A51" s="102" t="s">
        <v>119</v>
      </c>
      <c r="B51" s="102" t="s">
        <v>57</v>
      </c>
      <c r="C51" s="102" t="s">
        <v>49</v>
      </c>
      <c r="D51" s="102" t="s">
        <v>4</v>
      </c>
      <c r="E51" s="115" t="s">
        <v>4</v>
      </c>
      <c r="F51" s="107">
        <v>16.5</v>
      </c>
      <c r="G51" s="107">
        <v>13.7</v>
      </c>
      <c r="H51" s="102">
        <v>-17.2</v>
      </c>
    </row>
    <row r="52" spans="1:256" x14ac:dyDescent="0.25">
      <c r="A52" s="102" t="s">
        <v>120</v>
      </c>
      <c r="B52" s="102" t="s">
        <v>57</v>
      </c>
      <c r="C52" s="102" t="s">
        <v>49</v>
      </c>
      <c r="D52" s="102" t="s">
        <v>4</v>
      </c>
      <c r="E52" s="115" t="s">
        <v>21</v>
      </c>
      <c r="F52" s="107">
        <v>14.3</v>
      </c>
      <c r="G52" s="107">
        <v>11.5</v>
      </c>
      <c r="H52" s="102">
        <v>-19.399999999999999</v>
      </c>
    </row>
    <row r="53" spans="1:256" x14ac:dyDescent="0.25">
      <c r="A53" s="102" t="s">
        <v>121</v>
      </c>
      <c r="B53" s="102" t="s">
        <v>57</v>
      </c>
      <c r="C53" s="102" t="s">
        <v>49</v>
      </c>
      <c r="D53" s="102" t="s">
        <v>4</v>
      </c>
      <c r="E53" s="115" t="s">
        <v>65</v>
      </c>
      <c r="F53" s="107">
        <v>5.2</v>
      </c>
      <c r="G53" s="107">
        <v>4.5</v>
      </c>
      <c r="H53" s="102">
        <v>-12.5</v>
      </c>
    </row>
    <row r="54" spans="1:256" x14ac:dyDescent="0.25">
      <c r="A54" s="102" t="s">
        <v>122</v>
      </c>
      <c r="B54" s="102" t="s">
        <v>57</v>
      </c>
      <c r="C54" s="102" t="s">
        <v>49</v>
      </c>
      <c r="D54" s="102" t="s">
        <v>4</v>
      </c>
      <c r="E54" s="115" t="s">
        <v>66</v>
      </c>
      <c r="F54" s="107">
        <v>4.5</v>
      </c>
      <c r="G54" s="107">
        <v>4</v>
      </c>
      <c r="H54" s="102">
        <v>-10.1</v>
      </c>
    </row>
    <row r="55" spans="1:256" x14ac:dyDescent="0.25">
      <c r="A55" s="102" t="s">
        <v>123</v>
      </c>
      <c r="B55" s="102" t="s">
        <v>57</v>
      </c>
      <c r="C55" s="102" t="s">
        <v>49</v>
      </c>
      <c r="D55" s="102" t="s">
        <v>4</v>
      </c>
      <c r="E55" s="115" t="s">
        <v>13</v>
      </c>
      <c r="F55" s="107">
        <v>3.7</v>
      </c>
      <c r="G55" s="107">
        <v>3.2</v>
      </c>
      <c r="H55" s="102">
        <v>-13.2</v>
      </c>
    </row>
    <row r="56" spans="1:256" x14ac:dyDescent="0.25">
      <c r="A56" s="102" t="s">
        <v>124</v>
      </c>
      <c r="B56" s="102" t="s">
        <v>57</v>
      </c>
      <c r="C56" s="102" t="s">
        <v>49</v>
      </c>
      <c r="D56" s="102" t="s">
        <v>4</v>
      </c>
      <c r="E56" s="115" t="s">
        <v>16</v>
      </c>
      <c r="F56" s="107">
        <v>3.6</v>
      </c>
      <c r="G56" s="107">
        <v>3.1</v>
      </c>
      <c r="H56" s="102">
        <v>-14</v>
      </c>
    </row>
    <row r="57" spans="1:256" x14ac:dyDescent="0.25">
      <c r="A57" s="102" t="s">
        <v>125</v>
      </c>
      <c r="B57" s="102" t="s">
        <v>57</v>
      </c>
      <c r="C57" s="102" t="s">
        <v>49</v>
      </c>
      <c r="D57" s="102" t="s">
        <v>4</v>
      </c>
      <c r="E57" s="115" t="s">
        <v>22</v>
      </c>
      <c r="F57" s="107">
        <v>5.6</v>
      </c>
      <c r="G57" s="107">
        <v>5</v>
      </c>
      <c r="H57" s="102">
        <v>-9.4</v>
      </c>
    </row>
    <row r="58" spans="1:256" x14ac:dyDescent="0.25">
      <c r="A58" s="102" t="s">
        <v>126</v>
      </c>
      <c r="B58" s="102" t="s">
        <v>57</v>
      </c>
      <c r="C58" s="102" t="s">
        <v>49</v>
      </c>
      <c r="D58" s="102" t="s">
        <v>4</v>
      </c>
      <c r="E58" s="115" t="s">
        <v>17</v>
      </c>
      <c r="F58" s="107">
        <v>7.1</v>
      </c>
      <c r="G58" s="107">
        <v>6</v>
      </c>
      <c r="H58" s="102">
        <v>-15.4</v>
      </c>
    </row>
    <row r="59" spans="1:256" x14ac:dyDescent="0.25">
      <c r="A59" s="102" t="s">
        <v>127</v>
      </c>
      <c r="B59" s="102" t="s">
        <v>57</v>
      </c>
      <c r="C59" s="102" t="s">
        <v>49</v>
      </c>
      <c r="D59" s="102" t="s">
        <v>4</v>
      </c>
      <c r="E59" s="115" t="s">
        <v>20</v>
      </c>
      <c r="F59" s="107">
        <v>2.2999999999999998</v>
      </c>
      <c r="G59" s="107">
        <v>2</v>
      </c>
      <c r="H59" s="102">
        <v>-15.2</v>
      </c>
    </row>
    <row r="60" spans="1:256" x14ac:dyDescent="0.25">
      <c r="A60" s="102" t="s">
        <v>128</v>
      </c>
      <c r="B60" s="102" t="s">
        <v>57</v>
      </c>
      <c r="C60" s="102" t="s">
        <v>49</v>
      </c>
      <c r="D60" s="102" t="s">
        <v>4</v>
      </c>
      <c r="E60" s="115" t="s">
        <v>67</v>
      </c>
      <c r="F60" s="107">
        <v>4.4000000000000004</v>
      </c>
      <c r="G60" s="107">
        <v>3.6</v>
      </c>
      <c r="H60" s="102">
        <v>-18.100000000000001</v>
      </c>
    </row>
    <row r="61" spans="1:256" x14ac:dyDescent="0.25">
      <c r="A61" s="102" t="s">
        <v>129</v>
      </c>
      <c r="B61" s="102" t="s">
        <v>57</v>
      </c>
      <c r="C61" s="102" t="s">
        <v>49</v>
      </c>
      <c r="D61" s="102" t="s">
        <v>4</v>
      </c>
      <c r="E61" s="115" t="s">
        <v>18</v>
      </c>
      <c r="F61" s="107">
        <v>3.2</v>
      </c>
      <c r="G61" s="107">
        <v>3.1</v>
      </c>
      <c r="H61" s="102">
        <v>-1.9</v>
      </c>
    </row>
    <row r="62" spans="1:256" x14ac:dyDescent="0.25">
      <c r="A62" s="102" t="s">
        <v>130</v>
      </c>
      <c r="B62" s="102" t="s">
        <v>57</v>
      </c>
      <c r="C62" s="102" t="s">
        <v>49</v>
      </c>
      <c r="D62" s="102" t="s">
        <v>4</v>
      </c>
      <c r="E62" s="115" t="s">
        <v>19</v>
      </c>
      <c r="F62" s="107">
        <v>3</v>
      </c>
      <c r="G62" s="107">
        <v>3.1</v>
      </c>
      <c r="H62" s="102">
        <v>1.3</v>
      </c>
    </row>
    <row r="63" spans="1:256" s="50" customFormat="1" x14ac:dyDescent="0.25">
      <c r="A63" s="104" t="s">
        <v>131</v>
      </c>
      <c r="B63" s="104" t="s">
        <v>57</v>
      </c>
      <c r="C63" s="104" t="s">
        <v>51</v>
      </c>
      <c r="D63" s="104" t="s">
        <v>4</v>
      </c>
      <c r="E63" s="116" t="s">
        <v>4</v>
      </c>
      <c r="F63" s="105">
        <v>16.5</v>
      </c>
      <c r="G63" s="104">
        <v>22</v>
      </c>
      <c r="H63" s="104">
        <v>33.200000000000003</v>
      </c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s="50" customFormat="1" x14ac:dyDescent="0.25">
      <c r="A64" s="104" t="s">
        <v>132</v>
      </c>
      <c r="B64" s="104" t="s">
        <v>57</v>
      </c>
      <c r="C64" s="104" t="s">
        <v>51</v>
      </c>
      <c r="D64" s="104" t="s">
        <v>4</v>
      </c>
      <c r="E64" s="116" t="s">
        <v>21</v>
      </c>
      <c r="F64" s="105">
        <v>18.399999999999999</v>
      </c>
      <c r="G64" s="104">
        <v>25.1</v>
      </c>
      <c r="H64" s="104">
        <v>36.4</v>
      </c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s="50" customFormat="1" x14ac:dyDescent="0.25">
      <c r="A65" s="104" t="s">
        <v>133</v>
      </c>
      <c r="B65" s="104" t="s">
        <v>57</v>
      </c>
      <c r="C65" s="104" t="s">
        <v>51</v>
      </c>
      <c r="D65" s="104" t="s">
        <v>4</v>
      </c>
      <c r="E65" s="116" t="s">
        <v>65</v>
      </c>
      <c r="F65" s="105">
        <v>22.1</v>
      </c>
      <c r="G65" s="104">
        <v>29.7</v>
      </c>
      <c r="H65" s="104">
        <v>34.200000000000003</v>
      </c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s="50" customFormat="1" x14ac:dyDescent="0.25">
      <c r="A66" s="104" t="s">
        <v>134</v>
      </c>
      <c r="B66" s="104" t="s">
        <v>57</v>
      </c>
      <c r="C66" s="104" t="s">
        <v>51</v>
      </c>
      <c r="D66" s="104" t="s">
        <v>4</v>
      </c>
      <c r="E66" s="116" t="s">
        <v>66</v>
      </c>
      <c r="F66" s="105">
        <v>19.899999999999999</v>
      </c>
      <c r="G66" s="104">
        <v>28.5</v>
      </c>
      <c r="H66" s="104">
        <v>43</v>
      </c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s="50" customFormat="1" x14ac:dyDescent="0.25">
      <c r="A67" s="104" t="s">
        <v>135</v>
      </c>
      <c r="B67" s="104" t="s">
        <v>57</v>
      </c>
      <c r="C67" s="104" t="s">
        <v>51</v>
      </c>
      <c r="D67" s="104" t="s">
        <v>4</v>
      </c>
      <c r="E67" s="116" t="s">
        <v>13</v>
      </c>
      <c r="F67" s="105">
        <v>21.5</v>
      </c>
      <c r="G67" s="104">
        <v>29.7</v>
      </c>
      <c r="H67" s="104">
        <v>38.1</v>
      </c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s="50" customFormat="1" x14ac:dyDescent="0.25">
      <c r="A68" s="104" t="s">
        <v>136</v>
      </c>
      <c r="B68" s="104" t="s">
        <v>57</v>
      </c>
      <c r="C68" s="104" t="s">
        <v>51</v>
      </c>
      <c r="D68" s="104" t="s">
        <v>4</v>
      </c>
      <c r="E68" s="116" t="s">
        <v>16</v>
      </c>
      <c r="F68" s="105">
        <v>21.6</v>
      </c>
      <c r="G68" s="104">
        <v>29.9</v>
      </c>
      <c r="H68" s="104">
        <v>38.6</v>
      </c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50" customFormat="1" x14ac:dyDescent="0.25">
      <c r="A69" s="104" t="s">
        <v>137</v>
      </c>
      <c r="B69" s="104" t="s">
        <v>57</v>
      </c>
      <c r="C69" s="104" t="s">
        <v>51</v>
      </c>
      <c r="D69" s="104" t="s">
        <v>4</v>
      </c>
      <c r="E69" s="116" t="s">
        <v>22</v>
      </c>
      <c r="F69" s="105">
        <v>16.399999999999999</v>
      </c>
      <c r="G69" s="104">
        <v>23.7</v>
      </c>
      <c r="H69" s="104">
        <v>44.4</v>
      </c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50" customFormat="1" x14ac:dyDescent="0.25">
      <c r="A70" s="104" t="s">
        <v>138</v>
      </c>
      <c r="B70" s="104" t="s">
        <v>57</v>
      </c>
      <c r="C70" s="104" t="s">
        <v>51</v>
      </c>
      <c r="D70" s="104" t="s">
        <v>4</v>
      </c>
      <c r="E70" s="116" t="s">
        <v>17</v>
      </c>
      <c r="F70" s="105">
        <v>8.1</v>
      </c>
      <c r="G70" s="104">
        <v>10.6</v>
      </c>
      <c r="H70" s="104">
        <v>30.2</v>
      </c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s="50" customFormat="1" x14ac:dyDescent="0.25">
      <c r="A71" s="104" t="s">
        <v>139</v>
      </c>
      <c r="B71" s="104" t="s">
        <v>57</v>
      </c>
      <c r="C71" s="104" t="s">
        <v>51</v>
      </c>
      <c r="D71" s="104" t="s">
        <v>4</v>
      </c>
      <c r="E71" s="116" t="s">
        <v>20</v>
      </c>
      <c r="F71" s="105">
        <v>14</v>
      </c>
      <c r="G71" s="104">
        <v>21.1</v>
      </c>
      <c r="H71" s="104">
        <v>51</v>
      </c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50" customFormat="1" x14ac:dyDescent="0.25">
      <c r="A72" s="104" t="s">
        <v>140</v>
      </c>
      <c r="B72" s="104" t="s">
        <v>57</v>
      </c>
      <c r="C72" s="104" t="s">
        <v>51</v>
      </c>
      <c r="D72" s="104" t="s">
        <v>4</v>
      </c>
      <c r="E72" s="116" t="s">
        <v>67</v>
      </c>
      <c r="F72" s="105">
        <v>10.4</v>
      </c>
      <c r="G72" s="104">
        <v>17.100000000000001</v>
      </c>
      <c r="H72" s="104">
        <v>64.8</v>
      </c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s="50" customFormat="1" x14ac:dyDescent="0.25">
      <c r="A73" s="104" t="s">
        <v>141</v>
      </c>
      <c r="B73" s="104" t="s">
        <v>57</v>
      </c>
      <c r="C73" s="104" t="s">
        <v>51</v>
      </c>
      <c r="D73" s="104" t="s">
        <v>4</v>
      </c>
      <c r="E73" s="116" t="s">
        <v>18</v>
      </c>
      <c r="F73" s="105">
        <v>21.3</v>
      </c>
      <c r="G73" s="105">
        <v>26.8</v>
      </c>
      <c r="H73" s="104">
        <v>25.4</v>
      </c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s="50" customFormat="1" x14ac:dyDescent="0.25">
      <c r="A74" s="104" t="s">
        <v>142</v>
      </c>
      <c r="B74" s="104" t="s">
        <v>57</v>
      </c>
      <c r="C74" s="104" t="s">
        <v>51</v>
      </c>
      <c r="D74" s="104" t="s">
        <v>4</v>
      </c>
      <c r="E74" s="116" t="s">
        <v>19</v>
      </c>
      <c r="F74" s="105">
        <v>17.899999999999999</v>
      </c>
      <c r="G74" s="105">
        <v>20.6</v>
      </c>
      <c r="H74" s="104">
        <v>15.1</v>
      </c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s="50" customFormat="1" x14ac:dyDescent="0.25">
      <c r="A75" s="102" t="s">
        <v>143</v>
      </c>
      <c r="B75" s="102" t="s">
        <v>58</v>
      </c>
      <c r="C75" s="102" t="s">
        <v>46</v>
      </c>
      <c r="D75" s="102" t="s">
        <v>4</v>
      </c>
      <c r="E75" s="115" t="s">
        <v>4</v>
      </c>
      <c r="F75" s="107">
        <v>100</v>
      </c>
      <c r="G75" s="107">
        <v>100</v>
      </c>
      <c r="H75" s="102">
        <v>13.6</v>
      </c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s="50" customFormat="1" x14ac:dyDescent="0.25">
      <c r="A76" s="102" t="s">
        <v>144</v>
      </c>
      <c r="B76" s="102" t="s">
        <v>58</v>
      </c>
      <c r="C76" s="102" t="s">
        <v>46</v>
      </c>
      <c r="D76" s="102" t="s">
        <v>4</v>
      </c>
      <c r="E76" s="115" t="s">
        <v>21</v>
      </c>
      <c r="F76" s="107">
        <v>96.4</v>
      </c>
      <c r="G76" s="107">
        <v>95.7</v>
      </c>
      <c r="H76" s="102">
        <v>12.8</v>
      </c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s="50" customFormat="1" x14ac:dyDescent="0.25">
      <c r="A77" s="102" t="s">
        <v>145</v>
      </c>
      <c r="B77" s="102" t="s">
        <v>58</v>
      </c>
      <c r="C77" s="102" t="s">
        <v>46</v>
      </c>
      <c r="D77" s="102" t="s">
        <v>4</v>
      </c>
      <c r="E77" s="115" t="s">
        <v>65</v>
      </c>
      <c r="F77" s="107">
        <v>26.9</v>
      </c>
      <c r="G77" s="107">
        <v>26.7</v>
      </c>
      <c r="H77" s="102">
        <v>12.7</v>
      </c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s="50" customFormat="1" x14ac:dyDescent="0.25">
      <c r="A78" s="102" t="s">
        <v>146</v>
      </c>
      <c r="B78" s="102" t="s">
        <v>58</v>
      </c>
      <c r="C78" s="102" t="s">
        <v>46</v>
      </c>
      <c r="D78" s="102" t="s">
        <v>4</v>
      </c>
      <c r="E78" s="115" t="s">
        <v>66</v>
      </c>
      <c r="F78" s="107">
        <v>13.9</v>
      </c>
      <c r="G78" s="107">
        <v>13.7</v>
      </c>
      <c r="H78" s="102">
        <v>12.3</v>
      </c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s="50" customFormat="1" x14ac:dyDescent="0.25">
      <c r="A79" s="102" t="s">
        <v>147</v>
      </c>
      <c r="B79" s="102" t="s">
        <v>58</v>
      </c>
      <c r="C79" s="102" t="s">
        <v>46</v>
      </c>
      <c r="D79" s="102" t="s">
        <v>4</v>
      </c>
      <c r="E79" s="115" t="s">
        <v>13</v>
      </c>
      <c r="F79" s="107">
        <v>12.7</v>
      </c>
      <c r="G79" s="107">
        <v>12.3</v>
      </c>
      <c r="H79" s="102">
        <v>9.9</v>
      </c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s="50" customFormat="1" x14ac:dyDescent="0.25">
      <c r="A80" s="102" t="s">
        <v>148</v>
      </c>
      <c r="B80" s="102" t="s">
        <v>58</v>
      </c>
      <c r="C80" s="102" t="s">
        <v>46</v>
      </c>
      <c r="D80" s="102" t="s">
        <v>4</v>
      </c>
      <c r="E80" s="115" t="s">
        <v>16</v>
      </c>
      <c r="F80" s="107">
        <v>9.6999999999999993</v>
      </c>
      <c r="G80" s="107">
        <v>9.9</v>
      </c>
      <c r="H80" s="102">
        <v>16.100000000000001</v>
      </c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s="50" customFormat="1" x14ac:dyDescent="0.25">
      <c r="A81" s="102" t="s">
        <v>149</v>
      </c>
      <c r="B81" s="102" t="s">
        <v>58</v>
      </c>
      <c r="C81" s="102" t="s">
        <v>46</v>
      </c>
      <c r="D81" s="102" t="s">
        <v>4</v>
      </c>
      <c r="E81" s="115" t="s">
        <v>22</v>
      </c>
      <c r="F81" s="107">
        <v>4.3</v>
      </c>
      <c r="G81" s="107">
        <v>4.0999999999999996</v>
      </c>
      <c r="H81" s="102">
        <v>9</v>
      </c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s="50" customFormat="1" x14ac:dyDescent="0.25">
      <c r="A82" s="102" t="s">
        <v>150</v>
      </c>
      <c r="B82" s="102" t="s">
        <v>58</v>
      </c>
      <c r="C82" s="102" t="s">
        <v>46</v>
      </c>
      <c r="D82" s="102" t="s">
        <v>4</v>
      </c>
      <c r="E82" s="115" t="s">
        <v>17</v>
      </c>
      <c r="F82" s="107">
        <v>5.4</v>
      </c>
      <c r="G82" s="107">
        <v>5.4</v>
      </c>
      <c r="H82" s="102">
        <v>14.2</v>
      </c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s="50" customFormat="1" x14ac:dyDescent="0.25">
      <c r="A83" s="102" t="s">
        <v>151</v>
      </c>
      <c r="B83" s="102" t="s">
        <v>58</v>
      </c>
      <c r="C83" s="102" t="s">
        <v>46</v>
      </c>
      <c r="D83" s="102" t="s">
        <v>4</v>
      </c>
      <c r="E83" s="115" t="s">
        <v>20</v>
      </c>
      <c r="F83" s="107">
        <v>2.4</v>
      </c>
      <c r="G83" s="107">
        <v>2.8</v>
      </c>
      <c r="H83" s="102">
        <v>30.3</v>
      </c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s="50" customFormat="1" x14ac:dyDescent="0.25">
      <c r="A84" s="102" t="s">
        <v>152</v>
      </c>
      <c r="B84" s="102" t="s">
        <v>58</v>
      </c>
      <c r="C84" s="102" t="s">
        <v>46</v>
      </c>
      <c r="D84" s="102" t="s">
        <v>4</v>
      </c>
      <c r="E84" s="115" t="s">
        <v>67</v>
      </c>
      <c r="F84" s="107">
        <v>3.4</v>
      </c>
      <c r="G84" s="107">
        <v>3.1</v>
      </c>
      <c r="H84" s="102">
        <v>3.8</v>
      </c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s="50" customFormat="1" x14ac:dyDescent="0.25">
      <c r="A85" s="102" t="s">
        <v>153</v>
      </c>
      <c r="B85" s="102" t="s">
        <v>58</v>
      </c>
      <c r="C85" s="102" t="s">
        <v>46</v>
      </c>
      <c r="D85" s="102" t="s">
        <v>4</v>
      </c>
      <c r="E85" s="115" t="s">
        <v>18</v>
      </c>
      <c r="F85" s="107">
        <v>10.199999999999999</v>
      </c>
      <c r="G85" s="107">
        <v>10</v>
      </c>
      <c r="H85" s="102">
        <v>11.6</v>
      </c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s="50" customFormat="1" x14ac:dyDescent="0.25">
      <c r="A86" s="102" t="s">
        <v>154</v>
      </c>
      <c r="B86" s="102" t="s">
        <v>58</v>
      </c>
      <c r="C86" s="102" t="s">
        <v>46</v>
      </c>
      <c r="D86" s="102" t="s">
        <v>4</v>
      </c>
      <c r="E86" s="115" t="s">
        <v>19</v>
      </c>
      <c r="F86" s="107">
        <v>6.2</v>
      </c>
      <c r="G86" s="107">
        <v>6</v>
      </c>
      <c r="H86" s="102">
        <v>8.5</v>
      </c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s="50" customFormat="1" x14ac:dyDescent="0.25">
      <c r="A87" s="104" t="s">
        <v>155</v>
      </c>
      <c r="B87" s="104" t="s">
        <v>58</v>
      </c>
      <c r="C87" s="104" t="s">
        <v>6</v>
      </c>
      <c r="D87" s="104" t="s">
        <v>4</v>
      </c>
      <c r="E87" s="116" t="s">
        <v>4</v>
      </c>
      <c r="F87" s="108">
        <v>100</v>
      </c>
      <c r="G87" s="108">
        <v>100</v>
      </c>
      <c r="H87" s="104">
        <v>0</v>
      </c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s="50" customFormat="1" x14ac:dyDescent="0.25">
      <c r="A88" s="104" t="s">
        <v>156</v>
      </c>
      <c r="B88" s="104" t="s">
        <v>58</v>
      </c>
      <c r="C88" s="104" t="s">
        <v>6</v>
      </c>
      <c r="D88" s="104" t="s">
        <v>4</v>
      </c>
      <c r="E88" s="116" t="s">
        <v>21</v>
      </c>
      <c r="F88" s="108">
        <v>100</v>
      </c>
      <c r="G88" s="108">
        <v>100</v>
      </c>
      <c r="H88" s="104">
        <v>0</v>
      </c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s="50" customFormat="1" x14ac:dyDescent="0.25">
      <c r="A89" s="104" t="s">
        <v>157</v>
      </c>
      <c r="B89" s="104" t="s">
        <v>58</v>
      </c>
      <c r="C89" s="104" t="s">
        <v>6</v>
      </c>
      <c r="D89" s="104" t="s">
        <v>4</v>
      </c>
      <c r="E89" s="116" t="s">
        <v>65</v>
      </c>
      <c r="F89" s="108">
        <v>74.2</v>
      </c>
      <c r="G89" s="108">
        <v>69.2</v>
      </c>
      <c r="H89" s="104">
        <v>-6.9</v>
      </c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s="50" customFormat="1" x14ac:dyDescent="0.25">
      <c r="A90" s="104" t="s">
        <v>158</v>
      </c>
      <c r="B90" s="104" t="s">
        <v>58</v>
      </c>
      <c r="C90" s="104" t="s">
        <v>6</v>
      </c>
      <c r="D90" s="104" t="s">
        <v>4</v>
      </c>
      <c r="E90" s="116" t="s">
        <v>66</v>
      </c>
      <c r="F90" s="108">
        <v>54.2</v>
      </c>
      <c r="G90" s="108">
        <v>46.9</v>
      </c>
      <c r="H90" s="104">
        <v>-13.3</v>
      </c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s="50" customFormat="1" x14ac:dyDescent="0.25">
      <c r="A91" s="104" t="s">
        <v>159</v>
      </c>
      <c r="B91" s="104" t="s">
        <v>58</v>
      </c>
      <c r="C91" s="104" t="s">
        <v>6</v>
      </c>
      <c r="D91" s="104" t="s">
        <v>4</v>
      </c>
      <c r="E91" s="116" t="s">
        <v>13</v>
      </c>
      <c r="F91" s="108">
        <v>55</v>
      </c>
      <c r="G91" s="108">
        <v>48.8</v>
      </c>
      <c r="H91" s="104">
        <v>-11.3</v>
      </c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s="50" customFormat="1" x14ac:dyDescent="0.25">
      <c r="A92" s="104" t="s">
        <v>160</v>
      </c>
      <c r="B92" s="104" t="s">
        <v>58</v>
      </c>
      <c r="C92" s="104" t="s">
        <v>6</v>
      </c>
      <c r="D92" s="104" t="s">
        <v>4</v>
      </c>
      <c r="E92" s="116" t="s">
        <v>16</v>
      </c>
      <c r="F92" s="108">
        <v>46</v>
      </c>
      <c r="G92" s="108">
        <v>42.4</v>
      </c>
      <c r="H92" s="104">
        <v>-7.8</v>
      </c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s="50" customFormat="1" x14ac:dyDescent="0.25">
      <c r="A93" s="104" t="s">
        <v>161</v>
      </c>
      <c r="B93" s="104" t="s">
        <v>58</v>
      </c>
      <c r="C93" s="104" t="s">
        <v>6</v>
      </c>
      <c r="D93" s="104" t="s">
        <v>4</v>
      </c>
      <c r="E93" s="116" t="s">
        <v>22</v>
      </c>
      <c r="F93" s="108">
        <v>17.399999999999999</v>
      </c>
      <c r="G93" s="108">
        <v>13.3</v>
      </c>
      <c r="H93" s="104">
        <v>-23.9</v>
      </c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s="50" customFormat="1" x14ac:dyDescent="0.25">
      <c r="A94" s="104" t="s">
        <v>162</v>
      </c>
      <c r="B94" s="104" t="s">
        <v>58</v>
      </c>
      <c r="C94" s="104" t="s">
        <v>6</v>
      </c>
      <c r="D94" s="104" t="s">
        <v>4</v>
      </c>
      <c r="E94" s="116" t="s">
        <v>17</v>
      </c>
      <c r="F94" s="108">
        <v>35.4</v>
      </c>
      <c r="G94" s="108">
        <v>36.200000000000003</v>
      </c>
      <c r="H94" s="104">
        <v>2.4</v>
      </c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s="50" customFormat="1" x14ac:dyDescent="0.25">
      <c r="A95" s="104" t="s">
        <v>163</v>
      </c>
      <c r="B95" s="104" t="s">
        <v>58</v>
      </c>
      <c r="C95" s="104" t="s">
        <v>6</v>
      </c>
      <c r="D95" s="104" t="s">
        <v>4</v>
      </c>
      <c r="E95" s="116" t="s">
        <v>20</v>
      </c>
      <c r="F95" s="108">
        <v>32.4</v>
      </c>
      <c r="G95" s="108">
        <v>30.9</v>
      </c>
      <c r="H95" s="104">
        <v>-4.4000000000000004</v>
      </c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s="50" customFormat="1" x14ac:dyDescent="0.25">
      <c r="A96" s="104" t="s">
        <v>164</v>
      </c>
      <c r="B96" s="104" t="s">
        <v>58</v>
      </c>
      <c r="C96" s="104" t="s">
        <v>6</v>
      </c>
      <c r="D96" s="104" t="s">
        <v>4</v>
      </c>
      <c r="E96" s="116" t="s">
        <v>67</v>
      </c>
      <c r="F96" s="108">
        <v>28.8</v>
      </c>
      <c r="G96" s="108">
        <v>21.6</v>
      </c>
      <c r="H96" s="104">
        <v>-24.9</v>
      </c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s="50" customFormat="1" x14ac:dyDescent="0.25">
      <c r="A97" s="104" t="s">
        <v>165</v>
      </c>
      <c r="B97" s="104" t="s">
        <v>58</v>
      </c>
      <c r="C97" s="104" t="s">
        <v>6</v>
      </c>
      <c r="D97" s="104" t="s">
        <v>4</v>
      </c>
      <c r="E97" s="116" t="s">
        <v>18</v>
      </c>
      <c r="F97" s="108">
        <v>51</v>
      </c>
      <c r="G97" s="108">
        <v>45.4</v>
      </c>
      <c r="H97" s="104">
        <v>-10.9</v>
      </c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 s="50" customFormat="1" x14ac:dyDescent="0.25">
      <c r="A98" s="104" t="s">
        <v>166</v>
      </c>
      <c r="B98" s="104" t="s">
        <v>58</v>
      </c>
      <c r="C98" s="104" t="s">
        <v>6</v>
      </c>
      <c r="D98" s="104" t="s">
        <v>4</v>
      </c>
      <c r="E98" s="116" t="s">
        <v>19</v>
      </c>
      <c r="F98" s="108">
        <v>42.7</v>
      </c>
      <c r="G98" s="108">
        <v>37.5</v>
      </c>
      <c r="H98" s="104">
        <v>-12.4</v>
      </c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s="50" customFormat="1" x14ac:dyDescent="0.25">
      <c r="A99" s="102" t="s">
        <v>167</v>
      </c>
      <c r="B99" s="102" t="s">
        <v>58</v>
      </c>
      <c r="C99" s="102" t="s">
        <v>50</v>
      </c>
      <c r="D99" s="102" t="s">
        <v>4</v>
      </c>
      <c r="E99" s="115" t="s">
        <v>4</v>
      </c>
      <c r="F99" s="106">
        <v>28022635.600000001</v>
      </c>
      <c r="G99" s="106">
        <v>28266417</v>
      </c>
      <c r="H99" s="102">
        <v>0.9</v>
      </c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s="50" customFormat="1" x14ac:dyDescent="0.25">
      <c r="A100" s="102" t="s">
        <v>168</v>
      </c>
      <c r="B100" s="102" t="s">
        <v>58</v>
      </c>
      <c r="C100" s="102" t="s">
        <v>50</v>
      </c>
      <c r="D100" s="102" t="s">
        <v>4</v>
      </c>
      <c r="E100" s="115" t="s">
        <v>21</v>
      </c>
      <c r="F100" s="106">
        <v>28019678.5</v>
      </c>
      <c r="G100" s="106">
        <v>28260306.899999999</v>
      </c>
      <c r="H100" s="102">
        <v>0.9</v>
      </c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 s="50" customFormat="1" x14ac:dyDescent="0.25">
      <c r="A101" s="102" t="s">
        <v>169</v>
      </c>
      <c r="B101" s="102" t="s">
        <v>58</v>
      </c>
      <c r="C101" s="102" t="s">
        <v>50</v>
      </c>
      <c r="D101" s="102" t="s">
        <v>4</v>
      </c>
      <c r="E101" s="115" t="s">
        <v>65</v>
      </c>
      <c r="F101" s="106">
        <v>20807727</v>
      </c>
      <c r="G101" s="106">
        <v>19553289.300000001</v>
      </c>
      <c r="H101" s="102">
        <v>-6</v>
      </c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</row>
    <row r="102" spans="1:256" s="50" customFormat="1" x14ac:dyDescent="0.25">
      <c r="A102" s="102" t="s">
        <v>170</v>
      </c>
      <c r="B102" s="102" t="s">
        <v>58</v>
      </c>
      <c r="C102" s="102" t="s">
        <v>50</v>
      </c>
      <c r="D102" s="102" t="s">
        <v>4</v>
      </c>
      <c r="E102" s="115" t="s">
        <v>66</v>
      </c>
      <c r="F102" s="106">
        <v>15182185.1</v>
      </c>
      <c r="G102" s="106">
        <v>13272556.300000001</v>
      </c>
      <c r="H102" s="102">
        <v>-12.6</v>
      </c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</row>
    <row r="103" spans="1:256" s="50" customFormat="1" x14ac:dyDescent="0.25">
      <c r="A103" s="102" t="s">
        <v>171</v>
      </c>
      <c r="B103" s="102" t="s">
        <v>58</v>
      </c>
      <c r="C103" s="102" t="s">
        <v>50</v>
      </c>
      <c r="D103" s="102" t="s">
        <v>4</v>
      </c>
      <c r="E103" s="115" t="s">
        <v>13</v>
      </c>
      <c r="F103" s="106">
        <v>15421366.5</v>
      </c>
      <c r="G103" s="106">
        <v>13795814</v>
      </c>
      <c r="H103" s="102">
        <v>-10.5</v>
      </c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</row>
    <row r="104" spans="1:256" s="50" customFormat="1" x14ac:dyDescent="0.25">
      <c r="A104" s="102" t="s">
        <v>172</v>
      </c>
      <c r="B104" s="102" t="s">
        <v>58</v>
      </c>
      <c r="C104" s="102" t="s">
        <v>50</v>
      </c>
      <c r="D104" s="102" t="s">
        <v>4</v>
      </c>
      <c r="E104" s="115" t="s">
        <v>16</v>
      </c>
      <c r="F104" s="106">
        <v>12880018</v>
      </c>
      <c r="G104" s="106">
        <v>11985515.5</v>
      </c>
      <c r="H104" s="102">
        <v>-6.9</v>
      </c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</row>
    <row r="105" spans="1:256" s="50" customFormat="1" x14ac:dyDescent="0.25">
      <c r="A105" s="102" t="s">
        <v>173</v>
      </c>
      <c r="B105" s="102" t="s">
        <v>58</v>
      </c>
      <c r="C105" s="102" t="s">
        <v>50</v>
      </c>
      <c r="D105" s="102" t="s">
        <v>4</v>
      </c>
      <c r="E105" s="115" t="s">
        <v>22</v>
      </c>
      <c r="F105" s="106">
        <v>4885419.5</v>
      </c>
      <c r="G105" s="106">
        <v>3749176.2</v>
      </c>
      <c r="H105" s="102">
        <v>-23.3</v>
      </c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</row>
    <row r="106" spans="1:256" s="50" customFormat="1" x14ac:dyDescent="0.25">
      <c r="A106" s="102" t="s">
        <v>174</v>
      </c>
      <c r="B106" s="102" t="s">
        <v>58</v>
      </c>
      <c r="C106" s="102" t="s">
        <v>50</v>
      </c>
      <c r="D106" s="102" t="s">
        <v>4</v>
      </c>
      <c r="E106" s="115" t="s">
        <v>17</v>
      </c>
      <c r="F106" s="106">
        <v>9907727.3000000007</v>
      </c>
      <c r="G106" s="106">
        <v>10231493.300000001</v>
      </c>
      <c r="H106" s="102">
        <v>3.3</v>
      </c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s="50" customFormat="1" x14ac:dyDescent="0.25">
      <c r="A107" s="102" t="s">
        <v>175</v>
      </c>
      <c r="B107" s="102" t="s">
        <v>58</v>
      </c>
      <c r="C107" s="102" t="s">
        <v>50</v>
      </c>
      <c r="D107" s="102" t="s">
        <v>4</v>
      </c>
      <c r="E107" s="115" t="s">
        <v>20</v>
      </c>
      <c r="F107" s="106">
        <v>9071171.6999999993</v>
      </c>
      <c r="G107" s="106">
        <v>8750589.0999999996</v>
      </c>
      <c r="H107" s="102">
        <v>-3.5</v>
      </c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1:256" s="50" customFormat="1" x14ac:dyDescent="0.25">
      <c r="A108" s="102" t="s">
        <v>176</v>
      </c>
      <c r="B108" s="102" t="s">
        <v>58</v>
      </c>
      <c r="C108" s="102" t="s">
        <v>50</v>
      </c>
      <c r="D108" s="102" t="s">
        <v>4</v>
      </c>
      <c r="E108" s="115" t="s">
        <v>67</v>
      </c>
      <c r="F108" s="106">
        <v>8066688.0999999996</v>
      </c>
      <c r="G108" s="106">
        <v>6111676.5999999996</v>
      </c>
      <c r="H108" s="102">
        <v>-24.2</v>
      </c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s="50" customFormat="1" x14ac:dyDescent="0.25">
      <c r="A109" s="102" t="s">
        <v>177</v>
      </c>
      <c r="B109" s="102" t="s">
        <v>58</v>
      </c>
      <c r="C109" s="102" t="s">
        <v>50</v>
      </c>
      <c r="D109" s="102" t="s">
        <v>4</v>
      </c>
      <c r="E109" s="115" t="s">
        <v>18</v>
      </c>
      <c r="F109" s="106">
        <v>14283238.5</v>
      </c>
      <c r="G109" s="106">
        <v>12841833.5</v>
      </c>
      <c r="H109" s="102">
        <v>-10.1</v>
      </c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s="50" customFormat="1" x14ac:dyDescent="0.25">
      <c r="A110" s="102" t="s">
        <v>178</v>
      </c>
      <c r="B110" s="102" t="s">
        <v>58</v>
      </c>
      <c r="C110" s="102" t="s">
        <v>50</v>
      </c>
      <c r="D110" s="102" t="s">
        <v>4</v>
      </c>
      <c r="E110" s="115" t="s">
        <v>19</v>
      </c>
      <c r="F110" s="106">
        <v>11979021.9</v>
      </c>
      <c r="G110" s="106">
        <v>10592734.300000001</v>
      </c>
      <c r="H110" s="102">
        <v>-11.6</v>
      </c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s="50" customFormat="1" x14ac:dyDescent="0.25">
      <c r="A111" s="104" t="s">
        <v>179</v>
      </c>
      <c r="B111" s="104" t="s">
        <v>58</v>
      </c>
      <c r="C111" s="104" t="s">
        <v>48</v>
      </c>
      <c r="D111" s="104" t="s">
        <v>4</v>
      </c>
      <c r="E111" s="116" t="s">
        <v>4</v>
      </c>
      <c r="F111" s="109">
        <v>806.6</v>
      </c>
      <c r="G111" s="109">
        <v>908.2</v>
      </c>
      <c r="H111" s="104">
        <v>12.6</v>
      </c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s="50" customFormat="1" x14ac:dyDescent="0.25">
      <c r="A112" s="104" t="s">
        <v>180</v>
      </c>
      <c r="B112" s="104" t="s">
        <v>58</v>
      </c>
      <c r="C112" s="104" t="s">
        <v>48</v>
      </c>
      <c r="D112" s="104" t="s">
        <v>4</v>
      </c>
      <c r="E112" s="116" t="s">
        <v>21</v>
      </c>
      <c r="F112" s="109">
        <v>777.8</v>
      </c>
      <c r="G112" s="109">
        <v>869.8</v>
      </c>
      <c r="H112" s="104">
        <v>11.8</v>
      </c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s="50" customFormat="1" x14ac:dyDescent="0.25">
      <c r="A113" s="104" t="s">
        <v>181</v>
      </c>
      <c r="B113" s="104" t="s">
        <v>58</v>
      </c>
      <c r="C113" s="104" t="s">
        <v>48</v>
      </c>
      <c r="D113" s="104" t="s">
        <v>4</v>
      </c>
      <c r="E113" s="116" t="s">
        <v>65</v>
      </c>
      <c r="F113" s="109">
        <v>292.2</v>
      </c>
      <c r="G113" s="109">
        <v>350.5</v>
      </c>
      <c r="H113" s="104">
        <v>20</v>
      </c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 s="50" customFormat="1" x14ac:dyDescent="0.25">
      <c r="A114" s="104" t="s">
        <v>182</v>
      </c>
      <c r="B114" s="104" t="s">
        <v>58</v>
      </c>
      <c r="C114" s="104" t="s">
        <v>48</v>
      </c>
      <c r="D114" s="104" t="s">
        <v>4</v>
      </c>
      <c r="E114" s="116" t="s">
        <v>66</v>
      </c>
      <c r="F114" s="109">
        <v>206.8</v>
      </c>
      <c r="G114" s="109">
        <v>265.60000000000002</v>
      </c>
      <c r="H114" s="104">
        <v>28.4</v>
      </c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s="50" customFormat="1" x14ac:dyDescent="0.25">
      <c r="A115" s="104" t="s">
        <v>183</v>
      </c>
      <c r="B115" s="104" t="s">
        <v>58</v>
      </c>
      <c r="C115" s="104" t="s">
        <v>48</v>
      </c>
      <c r="D115" s="104" t="s">
        <v>4</v>
      </c>
      <c r="E115" s="116" t="s">
        <v>13</v>
      </c>
      <c r="F115" s="109">
        <v>185.8</v>
      </c>
      <c r="G115" s="109">
        <v>228.2</v>
      </c>
      <c r="H115" s="104">
        <v>22.9</v>
      </c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s="50" customFormat="1" x14ac:dyDescent="0.25">
      <c r="A116" s="104" t="s">
        <v>184</v>
      </c>
      <c r="B116" s="104" t="s">
        <v>58</v>
      </c>
      <c r="C116" s="104" t="s">
        <v>48</v>
      </c>
      <c r="D116" s="104" t="s">
        <v>4</v>
      </c>
      <c r="E116" s="116" t="s">
        <v>16</v>
      </c>
      <c r="F116" s="109">
        <v>169.8</v>
      </c>
      <c r="G116" s="109">
        <v>212</v>
      </c>
      <c r="H116" s="104">
        <v>24.8</v>
      </c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</row>
    <row r="117" spans="1:256" s="50" customFormat="1" x14ac:dyDescent="0.25">
      <c r="A117" s="104" t="s">
        <v>185</v>
      </c>
      <c r="B117" s="104" t="s">
        <v>58</v>
      </c>
      <c r="C117" s="104" t="s">
        <v>48</v>
      </c>
      <c r="D117" s="104" t="s">
        <v>4</v>
      </c>
      <c r="E117" s="116" t="s">
        <v>22</v>
      </c>
      <c r="F117" s="109">
        <v>197.7</v>
      </c>
      <c r="G117" s="109">
        <v>281</v>
      </c>
      <c r="H117" s="104">
        <v>42.1</v>
      </c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</row>
    <row r="118" spans="1:256" s="50" customFormat="1" x14ac:dyDescent="0.25">
      <c r="A118" s="104" t="s">
        <v>186</v>
      </c>
      <c r="B118" s="104" t="s">
        <v>58</v>
      </c>
      <c r="C118" s="104" t="s">
        <v>48</v>
      </c>
      <c r="D118" s="104" t="s">
        <v>4</v>
      </c>
      <c r="E118" s="116" t="s">
        <v>17</v>
      </c>
      <c r="F118" s="109">
        <v>123</v>
      </c>
      <c r="G118" s="109">
        <v>136</v>
      </c>
      <c r="H118" s="104">
        <v>10.6</v>
      </c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</row>
    <row r="119" spans="1:256" s="50" customFormat="1" x14ac:dyDescent="0.25">
      <c r="A119" s="104" t="s">
        <v>187</v>
      </c>
      <c r="B119" s="104" t="s">
        <v>58</v>
      </c>
      <c r="C119" s="104" t="s">
        <v>48</v>
      </c>
      <c r="D119" s="104" t="s">
        <v>4</v>
      </c>
      <c r="E119" s="116" t="s">
        <v>20</v>
      </c>
      <c r="F119" s="109">
        <v>60.4</v>
      </c>
      <c r="G119" s="109">
        <v>81.599999999999994</v>
      </c>
      <c r="H119" s="104">
        <v>35</v>
      </c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</row>
    <row r="120" spans="1:256" s="50" customFormat="1" x14ac:dyDescent="0.25">
      <c r="A120" s="104" t="s">
        <v>188</v>
      </c>
      <c r="B120" s="104" t="s">
        <v>58</v>
      </c>
      <c r="C120" s="104" t="s">
        <v>48</v>
      </c>
      <c r="D120" s="104" t="s">
        <v>4</v>
      </c>
      <c r="E120" s="116" t="s">
        <v>67</v>
      </c>
      <c r="F120" s="109">
        <v>95.1</v>
      </c>
      <c r="G120" s="109">
        <v>130.4</v>
      </c>
      <c r="H120" s="104">
        <v>37.1</v>
      </c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</row>
    <row r="121" spans="1:256" s="50" customFormat="1" x14ac:dyDescent="0.25">
      <c r="A121" s="104" t="s">
        <v>189</v>
      </c>
      <c r="B121" s="104" t="s">
        <v>58</v>
      </c>
      <c r="C121" s="104" t="s">
        <v>48</v>
      </c>
      <c r="D121" s="104" t="s">
        <v>4</v>
      </c>
      <c r="E121" s="116" t="s">
        <v>18</v>
      </c>
      <c r="F121" s="109">
        <v>161.19999999999999</v>
      </c>
      <c r="G121" s="109">
        <v>200.2</v>
      </c>
      <c r="H121" s="104">
        <v>24.2</v>
      </c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</row>
    <row r="122" spans="1:256" s="50" customFormat="1" x14ac:dyDescent="0.25">
      <c r="A122" s="104" t="s">
        <v>190</v>
      </c>
      <c r="B122" s="104" t="s">
        <v>58</v>
      </c>
      <c r="C122" s="104" t="s">
        <v>48</v>
      </c>
      <c r="D122" s="104" t="s">
        <v>4</v>
      </c>
      <c r="E122" s="116" t="s">
        <v>19</v>
      </c>
      <c r="F122" s="109">
        <v>117.7</v>
      </c>
      <c r="G122" s="109">
        <v>144.5</v>
      </c>
      <c r="H122" s="104">
        <v>22.7</v>
      </c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</row>
    <row r="123" spans="1:256" s="50" customFormat="1" x14ac:dyDescent="0.25">
      <c r="A123" s="102" t="s">
        <v>191</v>
      </c>
      <c r="B123" s="102" t="s">
        <v>58</v>
      </c>
      <c r="C123" s="102" t="s">
        <v>49</v>
      </c>
      <c r="D123" s="102" t="s">
        <v>4</v>
      </c>
      <c r="E123" s="115" t="s">
        <v>4</v>
      </c>
      <c r="F123" s="103">
        <v>48.5</v>
      </c>
      <c r="G123" s="103">
        <v>39.5</v>
      </c>
      <c r="H123" s="102">
        <v>-18.5</v>
      </c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</row>
    <row r="124" spans="1:256" s="50" customFormat="1" x14ac:dyDescent="0.25">
      <c r="A124" s="102" t="s">
        <v>192</v>
      </c>
      <c r="B124" s="102" t="s">
        <v>58</v>
      </c>
      <c r="C124" s="102" t="s">
        <v>49</v>
      </c>
      <c r="D124" s="102" t="s">
        <v>4</v>
      </c>
      <c r="E124" s="115" t="s">
        <v>21</v>
      </c>
      <c r="F124" s="103">
        <v>42.1</v>
      </c>
      <c r="G124" s="103">
        <v>33</v>
      </c>
      <c r="H124" s="102">
        <v>-21.4</v>
      </c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</row>
    <row r="125" spans="1:256" s="50" customFormat="1" x14ac:dyDescent="0.25">
      <c r="A125" s="102" t="s">
        <v>193</v>
      </c>
      <c r="B125" s="102" t="s">
        <v>58</v>
      </c>
      <c r="C125" s="102" t="s">
        <v>49</v>
      </c>
      <c r="D125" s="102" t="s">
        <v>4</v>
      </c>
      <c r="E125" s="115" t="s">
        <v>65</v>
      </c>
      <c r="F125" s="103">
        <v>13.3</v>
      </c>
      <c r="G125" s="103">
        <v>11.3</v>
      </c>
      <c r="H125" s="102">
        <v>-15.2</v>
      </c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</row>
    <row r="126" spans="1:256" s="50" customFormat="1" x14ac:dyDescent="0.25">
      <c r="A126" s="102" t="s">
        <v>194</v>
      </c>
      <c r="B126" s="102" t="s">
        <v>58</v>
      </c>
      <c r="C126" s="102" t="s">
        <v>49</v>
      </c>
      <c r="D126" s="102" t="s">
        <v>4</v>
      </c>
      <c r="E126" s="115" t="s">
        <v>66</v>
      </c>
      <c r="F126" s="103">
        <v>10.4</v>
      </c>
      <c r="G126" s="103">
        <v>9.1</v>
      </c>
      <c r="H126" s="102">
        <v>-13</v>
      </c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</row>
    <row r="127" spans="1:256" s="50" customFormat="1" x14ac:dyDescent="0.25">
      <c r="A127" s="102" t="s">
        <v>195</v>
      </c>
      <c r="B127" s="102" t="s">
        <v>58</v>
      </c>
      <c r="C127" s="102" t="s">
        <v>49</v>
      </c>
      <c r="D127" s="102" t="s">
        <v>4</v>
      </c>
      <c r="E127" s="115" t="s">
        <v>13</v>
      </c>
      <c r="F127" s="103">
        <v>8.4</v>
      </c>
      <c r="G127" s="103">
        <v>7.3</v>
      </c>
      <c r="H127" s="102">
        <v>-13.9</v>
      </c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</row>
    <row r="128" spans="1:256" s="50" customFormat="1" x14ac:dyDescent="0.25">
      <c r="A128" s="102" t="s">
        <v>196</v>
      </c>
      <c r="B128" s="102" t="s">
        <v>58</v>
      </c>
      <c r="C128" s="102" t="s">
        <v>49</v>
      </c>
      <c r="D128" s="102" t="s">
        <v>4</v>
      </c>
      <c r="E128" s="115" t="s">
        <v>16</v>
      </c>
      <c r="F128" s="103">
        <v>7.9</v>
      </c>
      <c r="G128" s="103">
        <v>6.7</v>
      </c>
      <c r="H128" s="102">
        <v>-15</v>
      </c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</row>
    <row r="129" spans="1:256" s="50" customFormat="1" x14ac:dyDescent="0.25">
      <c r="A129" s="102" t="s">
        <v>197</v>
      </c>
      <c r="B129" s="102" t="s">
        <v>58</v>
      </c>
      <c r="C129" s="102" t="s">
        <v>49</v>
      </c>
      <c r="D129" s="102" t="s">
        <v>4</v>
      </c>
      <c r="E129" s="115" t="s">
        <v>22</v>
      </c>
      <c r="F129" s="103">
        <v>11.7</v>
      </c>
      <c r="G129" s="103">
        <v>11</v>
      </c>
      <c r="H129" s="102">
        <v>-6.1</v>
      </c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</row>
    <row r="130" spans="1:256" s="50" customFormat="1" x14ac:dyDescent="0.25">
      <c r="A130" s="102" t="s">
        <v>198</v>
      </c>
      <c r="B130" s="102" t="s">
        <v>58</v>
      </c>
      <c r="C130" s="102" t="s">
        <v>49</v>
      </c>
      <c r="D130" s="102" t="s">
        <v>4</v>
      </c>
      <c r="E130" s="115" t="s">
        <v>17</v>
      </c>
      <c r="F130" s="103">
        <v>15.3</v>
      </c>
      <c r="G130" s="103">
        <v>12.2</v>
      </c>
      <c r="H130" s="102">
        <v>-20.100000000000001</v>
      </c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</row>
    <row r="131" spans="1:256" s="50" customFormat="1" x14ac:dyDescent="0.25">
      <c r="A131" s="102" t="s">
        <v>199</v>
      </c>
      <c r="B131" s="102" t="s">
        <v>58</v>
      </c>
      <c r="C131" s="102" t="s">
        <v>49</v>
      </c>
      <c r="D131" s="102" t="s">
        <v>4</v>
      </c>
      <c r="E131" s="115" t="s">
        <v>20</v>
      </c>
      <c r="F131" s="103">
        <v>4.4000000000000004</v>
      </c>
      <c r="G131" s="103">
        <v>3.7</v>
      </c>
      <c r="H131" s="102">
        <v>-15.8</v>
      </c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</row>
    <row r="132" spans="1:256" s="50" customFormat="1" x14ac:dyDescent="0.25">
      <c r="A132" s="102" t="s">
        <v>200</v>
      </c>
      <c r="B132" s="102" t="s">
        <v>58</v>
      </c>
      <c r="C132" s="102" t="s">
        <v>49</v>
      </c>
      <c r="D132" s="102" t="s">
        <v>4</v>
      </c>
      <c r="E132" s="115" t="s">
        <v>67</v>
      </c>
      <c r="F132" s="103">
        <v>8.8000000000000007</v>
      </c>
      <c r="G132" s="103">
        <v>7.2</v>
      </c>
      <c r="H132" s="102">
        <v>-18.5</v>
      </c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</row>
    <row r="133" spans="1:256" s="50" customFormat="1" x14ac:dyDescent="0.25">
      <c r="A133" s="102" t="s">
        <v>201</v>
      </c>
      <c r="B133" s="102" t="s">
        <v>58</v>
      </c>
      <c r="C133" s="102" t="s">
        <v>49</v>
      </c>
      <c r="D133" s="102" t="s">
        <v>4</v>
      </c>
      <c r="E133" s="115" t="s">
        <v>18</v>
      </c>
      <c r="F133" s="103">
        <v>7.5</v>
      </c>
      <c r="G133" s="103">
        <v>7.2</v>
      </c>
      <c r="H133" s="102">
        <v>-3.7</v>
      </c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</row>
    <row r="134" spans="1:256" s="50" customFormat="1" x14ac:dyDescent="0.25">
      <c r="A134" s="102" t="s">
        <v>202</v>
      </c>
      <c r="B134" s="102" t="s">
        <v>58</v>
      </c>
      <c r="C134" s="102" t="s">
        <v>49</v>
      </c>
      <c r="D134" s="102" t="s">
        <v>4</v>
      </c>
      <c r="E134" s="115" t="s">
        <v>19</v>
      </c>
      <c r="F134" s="103">
        <v>6.7</v>
      </c>
      <c r="G134" s="103">
        <v>6.7</v>
      </c>
      <c r="H134" s="102">
        <v>0.3</v>
      </c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</row>
    <row r="135" spans="1:256" x14ac:dyDescent="0.25">
      <c r="A135" s="104" t="s">
        <v>203</v>
      </c>
      <c r="B135" s="104" t="s">
        <v>58</v>
      </c>
      <c r="C135" s="104" t="s">
        <v>51</v>
      </c>
      <c r="D135" s="104" t="s">
        <v>4</v>
      </c>
      <c r="E135" s="116" t="s">
        <v>4</v>
      </c>
      <c r="F135" s="109">
        <v>16.600000000000001</v>
      </c>
      <c r="G135" s="109">
        <v>23</v>
      </c>
      <c r="H135" s="104">
        <v>38.1</v>
      </c>
    </row>
    <row r="136" spans="1:256" x14ac:dyDescent="0.25">
      <c r="A136" s="104" t="s">
        <v>204</v>
      </c>
      <c r="B136" s="104" t="s">
        <v>58</v>
      </c>
      <c r="C136" s="104" t="s">
        <v>51</v>
      </c>
      <c r="D136" s="104" t="s">
        <v>4</v>
      </c>
      <c r="E136" s="116" t="s">
        <v>21</v>
      </c>
      <c r="F136" s="109">
        <v>18.5</v>
      </c>
      <c r="G136" s="109">
        <v>26.3</v>
      </c>
      <c r="H136" s="104">
        <v>42.3</v>
      </c>
    </row>
    <row r="137" spans="1:256" x14ac:dyDescent="0.25">
      <c r="A137" s="104" t="s">
        <v>205</v>
      </c>
      <c r="B137" s="104" t="s">
        <v>58</v>
      </c>
      <c r="C137" s="104" t="s">
        <v>51</v>
      </c>
      <c r="D137" s="104" t="s">
        <v>4</v>
      </c>
      <c r="E137" s="116" t="s">
        <v>65</v>
      </c>
      <c r="F137" s="109">
        <v>22</v>
      </c>
      <c r="G137" s="109">
        <v>31.2</v>
      </c>
      <c r="H137" s="104">
        <v>41.5</v>
      </c>
    </row>
    <row r="138" spans="1:256" x14ac:dyDescent="0.25">
      <c r="A138" s="104" t="s">
        <v>206</v>
      </c>
      <c r="B138" s="104" t="s">
        <v>58</v>
      </c>
      <c r="C138" s="104" t="s">
        <v>51</v>
      </c>
      <c r="D138" s="104" t="s">
        <v>4</v>
      </c>
      <c r="E138" s="116" t="s">
        <v>66</v>
      </c>
      <c r="F138" s="109">
        <v>19.899999999999999</v>
      </c>
      <c r="G138" s="109">
        <v>29.3</v>
      </c>
      <c r="H138" s="104">
        <v>47.4</v>
      </c>
    </row>
    <row r="139" spans="1:256" x14ac:dyDescent="0.25">
      <c r="A139" s="104" t="s">
        <v>207</v>
      </c>
      <c r="B139" s="104" t="s">
        <v>58</v>
      </c>
      <c r="C139" s="104" t="s">
        <v>51</v>
      </c>
      <c r="D139" s="104" t="s">
        <v>4</v>
      </c>
      <c r="E139" s="116" t="s">
        <v>13</v>
      </c>
      <c r="F139" s="109">
        <v>22</v>
      </c>
      <c r="G139" s="109">
        <v>31.4</v>
      </c>
      <c r="H139" s="104">
        <v>42.6</v>
      </c>
    </row>
    <row r="140" spans="1:256" x14ac:dyDescent="0.25">
      <c r="A140" s="104" t="s">
        <v>208</v>
      </c>
      <c r="B140" s="104" t="s">
        <v>58</v>
      </c>
      <c r="C140" s="104" t="s">
        <v>51</v>
      </c>
      <c r="D140" s="104" t="s">
        <v>4</v>
      </c>
      <c r="E140" s="116" t="s">
        <v>16</v>
      </c>
      <c r="F140" s="109">
        <v>21.5</v>
      </c>
      <c r="G140" s="109">
        <v>31.6</v>
      </c>
      <c r="H140" s="104">
        <v>46.8</v>
      </c>
    </row>
    <row r="141" spans="1:256" x14ac:dyDescent="0.25">
      <c r="A141" s="104" t="s">
        <v>209</v>
      </c>
      <c r="B141" s="104" t="s">
        <v>58</v>
      </c>
      <c r="C141" s="104" t="s">
        <v>51</v>
      </c>
      <c r="D141" s="104" t="s">
        <v>4</v>
      </c>
      <c r="E141" s="116" t="s">
        <v>22</v>
      </c>
      <c r="F141" s="109">
        <v>16.899999999999999</v>
      </c>
      <c r="G141" s="109">
        <v>25.5</v>
      </c>
      <c r="H141" s="104">
        <v>51.3</v>
      </c>
    </row>
    <row r="142" spans="1:256" x14ac:dyDescent="0.25">
      <c r="A142" s="104" t="s">
        <v>210</v>
      </c>
      <c r="B142" s="104" t="s">
        <v>58</v>
      </c>
      <c r="C142" s="104" t="s">
        <v>51</v>
      </c>
      <c r="D142" s="104" t="s">
        <v>4</v>
      </c>
      <c r="E142" s="116" t="s">
        <v>17</v>
      </c>
      <c r="F142" s="109">
        <v>8</v>
      </c>
      <c r="G142" s="109">
        <v>11.1</v>
      </c>
      <c r="H142" s="104">
        <v>38.4</v>
      </c>
    </row>
    <row r="143" spans="1:256" x14ac:dyDescent="0.25">
      <c r="A143" s="104" t="s">
        <v>211</v>
      </c>
      <c r="B143" s="104" t="s">
        <v>58</v>
      </c>
      <c r="C143" s="104" t="s">
        <v>51</v>
      </c>
      <c r="D143" s="104" t="s">
        <v>4</v>
      </c>
      <c r="E143" s="116" t="s">
        <v>20</v>
      </c>
      <c r="F143" s="109">
        <v>13.7</v>
      </c>
      <c r="G143" s="109">
        <v>21.9</v>
      </c>
      <c r="H143" s="104">
        <v>60.5</v>
      </c>
    </row>
    <row r="144" spans="1:256" x14ac:dyDescent="0.25">
      <c r="A144" s="104" t="s">
        <v>212</v>
      </c>
      <c r="B144" s="104" t="s">
        <v>58</v>
      </c>
      <c r="C144" s="104" t="s">
        <v>51</v>
      </c>
      <c r="D144" s="104" t="s">
        <v>4</v>
      </c>
      <c r="E144" s="116" t="s">
        <v>67</v>
      </c>
      <c r="F144" s="109">
        <v>10.9</v>
      </c>
      <c r="G144" s="109">
        <v>18.2</v>
      </c>
      <c r="H144" s="104">
        <v>68</v>
      </c>
    </row>
    <row r="145" spans="1:256" x14ac:dyDescent="0.25">
      <c r="A145" s="104" t="s">
        <v>213</v>
      </c>
      <c r="B145" s="104" t="s">
        <v>58</v>
      </c>
      <c r="C145" s="104" t="s">
        <v>51</v>
      </c>
      <c r="D145" s="104" t="s">
        <v>4</v>
      </c>
      <c r="E145" s="116" t="s">
        <v>18</v>
      </c>
      <c r="F145" s="109">
        <v>21.5</v>
      </c>
      <c r="G145" s="109">
        <v>27.7</v>
      </c>
      <c r="H145" s="104">
        <v>29</v>
      </c>
    </row>
    <row r="146" spans="1:256" x14ac:dyDescent="0.25">
      <c r="A146" s="104" t="s">
        <v>214</v>
      </c>
      <c r="B146" s="104" t="s">
        <v>58</v>
      </c>
      <c r="C146" s="104" t="s">
        <v>51</v>
      </c>
      <c r="D146" s="104" t="s">
        <v>4</v>
      </c>
      <c r="E146" s="116" t="s">
        <v>19</v>
      </c>
      <c r="F146" s="109">
        <v>17.7</v>
      </c>
      <c r="G146" s="109">
        <v>21.6</v>
      </c>
      <c r="H146" s="104">
        <v>22.2</v>
      </c>
    </row>
    <row r="147" spans="1:256" s="50" customFormat="1" x14ac:dyDescent="0.25">
      <c r="A147" s="102" t="s">
        <v>215</v>
      </c>
      <c r="B147" s="102" t="s">
        <v>59</v>
      </c>
      <c r="C147" s="102" t="s">
        <v>46</v>
      </c>
      <c r="D147" s="102" t="s">
        <v>4</v>
      </c>
      <c r="E147" s="115" t="s">
        <v>4</v>
      </c>
      <c r="F147" s="103">
        <v>100</v>
      </c>
      <c r="G147" s="103">
        <v>100</v>
      </c>
      <c r="H147" s="102">
        <v>6</v>
      </c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</row>
    <row r="148" spans="1:256" s="50" customFormat="1" x14ac:dyDescent="0.25">
      <c r="A148" s="102" t="s">
        <v>216</v>
      </c>
      <c r="B148" s="102" t="s">
        <v>59</v>
      </c>
      <c r="C148" s="102" t="s">
        <v>46</v>
      </c>
      <c r="D148" s="102" t="s">
        <v>4</v>
      </c>
      <c r="E148" s="115" t="s">
        <v>21</v>
      </c>
      <c r="F148" s="103">
        <v>96.6</v>
      </c>
      <c r="G148" s="103">
        <v>96.5</v>
      </c>
      <c r="H148" s="102">
        <v>5.9</v>
      </c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</row>
    <row r="149" spans="1:256" s="50" customFormat="1" x14ac:dyDescent="0.25">
      <c r="A149" s="102" t="s">
        <v>217</v>
      </c>
      <c r="B149" s="102" t="s">
        <v>59</v>
      </c>
      <c r="C149" s="102" t="s">
        <v>46</v>
      </c>
      <c r="D149" s="102" t="s">
        <v>4</v>
      </c>
      <c r="E149" s="115" t="s">
        <v>65</v>
      </c>
      <c r="F149" s="103">
        <v>27.2</v>
      </c>
      <c r="G149" s="103">
        <v>26.8</v>
      </c>
      <c r="H149" s="102">
        <v>4.7</v>
      </c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</row>
    <row r="150" spans="1:256" s="50" customFormat="1" x14ac:dyDescent="0.25">
      <c r="A150" s="102" t="s">
        <v>218</v>
      </c>
      <c r="B150" s="102" t="s">
        <v>59</v>
      </c>
      <c r="C150" s="102" t="s">
        <v>46</v>
      </c>
      <c r="D150" s="102" t="s">
        <v>4</v>
      </c>
      <c r="E150" s="115" t="s">
        <v>66</v>
      </c>
      <c r="F150" s="103">
        <v>14.1</v>
      </c>
      <c r="G150" s="103">
        <v>14.1</v>
      </c>
      <c r="H150" s="102">
        <v>5.5</v>
      </c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</row>
    <row r="151" spans="1:256" s="50" customFormat="1" x14ac:dyDescent="0.25">
      <c r="A151" s="102" t="s">
        <v>219</v>
      </c>
      <c r="B151" s="102" t="s">
        <v>59</v>
      </c>
      <c r="C151" s="102" t="s">
        <v>46</v>
      </c>
      <c r="D151" s="102" t="s">
        <v>4</v>
      </c>
      <c r="E151" s="115" t="s">
        <v>13</v>
      </c>
      <c r="F151" s="103">
        <v>12.9</v>
      </c>
      <c r="G151" s="103">
        <v>12.6</v>
      </c>
      <c r="H151" s="102">
        <v>3.3</v>
      </c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</row>
    <row r="152" spans="1:256" s="50" customFormat="1" x14ac:dyDescent="0.25">
      <c r="A152" s="102" t="s">
        <v>220</v>
      </c>
      <c r="B152" s="102" t="s">
        <v>59</v>
      </c>
      <c r="C152" s="102" t="s">
        <v>46</v>
      </c>
      <c r="D152" s="102" t="s">
        <v>4</v>
      </c>
      <c r="E152" s="115" t="s">
        <v>16</v>
      </c>
      <c r="F152" s="103">
        <v>9.9</v>
      </c>
      <c r="G152" s="103">
        <v>9.6999999999999993</v>
      </c>
      <c r="H152" s="102">
        <v>3.8</v>
      </c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</row>
    <row r="153" spans="1:256" s="50" customFormat="1" x14ac:dyDescent="0.25">
      <c r="A153" s="102" t="s">
        <v>221</v>
      </c>
      <c r="B153" s="102" t="s">
        <v>59</v>
      </c>
      <c r="C153" s="102" t="s">
        <v>46</v>
      </c>
      <c r="D153" s="102" t="s">
        <v>4</v>
      </c>
      <c r="E153" s="115" t="s">
        <v>22</v>
      </c>
      <c r="F153" s="103">
        <v>4.3</v>
      </c>
      <c r="G153" s="103">
        <v>4.3</v>
      </c>
      <c r="H153" s="102">
        <v>3.9</v>
      </c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</row>
    <row r="154" spans="1:256" s="50" customFormat="1" x14ac:dyDescent="0.25">
      <c r="A154" s="102" t="s">
        <v>222</v>
      </c>
      <c r="B154" s="102" t="s">
        <v>59</v>
      </c>
      <c r="C154" s="102" t="s">
        <v>46</v>
      </c>
      <c r="D154" s="102" t="s">
        <v>4</v>
      </c>
      <c r="E154" s="115" t="s">
        <v>17</v>
      </c>
      <c r="F154" s="103">
        <v>5.2</v>
      </c>
      <c r="G154" s="103">
        <v>5.3</v>
      </c>
      <c r="H154" s="102">
        <v>8.1999999999999993</v>
      </c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</row>
    <row r="155" spans="1:256" s="50" customFormat="1" x14ac:dyDescent="0.25">
      <c r="A155" s="102" t="s">
        <v>223</v>
      </c>
      <c r="B155" s="102" t="s">
        <v>59</v>
      </c>
      <c r="C155" s="102" t="s">
        <v>46</v>
      </c>
      <c r="D155" s="102" t="s">
        <v>4</v>
      </c>
      <c r="E155" s="115" t="s">
        <v>20</v>
      </c>
      <c r="F155" s="103">
        <v>2.5</v>
      </c>
      <c r="G155" s="103">
        <v>2.6</v>
      </c>
      <c r="H155" s="102">
        <v>11.8</v>
      </c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</row>
    <row r="156" spans="1:256" s="50" customFormat="1" x14ac:dyDescent="0.25">
      <c r="A156" s="102" t="s">
        <v>224</v>
      </c>
      <c r="B156" s="102" t="s">
        <v>59</v>
      </c>
      <c r="C156" s="102" t="s">
        <v>46</v>
      </c>
      <c r="D156" s="102" t="s">
        <v>4</v>
      </c>
      <c r="E156" s="115" t="s">
        <v>67</v>
      </c>
      <c r="F156" s="103">
        <v>3.5</v>
      </c>
      <c r="G156" s="103">
        <v>3.4</v>
      </c>
      <c r="H156" s="102">
        <v>2.2999999999999998</v>
      </c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</row>
    <row r="157" spans="1:256" s="50" customFormat="1" x14ac:dyDescent="0.25">
      <c r="A157" s="102" t="s">
        <v>225</v>
      </c>
      <c r="B157" s="102" t="s">
        <v>59</v>
      </c>
      <c r="C157" s="102" t="s">
        <v>46</v>
      </c>
      <c r="D157" s="102" t="s">
        <v>4</v>
      </c>
      <c r="E157" s="115" t="s">
        <v>18</v>
      </c>
      <c r="F157" s="103">
        <v>9.8000000000000007</v>
      </c>
      <c r="G157" s="103">
        <v>10.1</v>
      </c>
      <c r="H157" s="102">
        <v>9.4</v>
      </c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</row>
    <row r="158" spans="1:256" s="50" customFormat="1" x14ac:dyDescent="0.25">
      <c r="A158" s="102" t="s">
        <v>226</v>
      </c>
      <c r="B158" s="102" t="s">
        <v>59</v>
      </c>
      <c r="C158" s="102" t="s">
        <v>46</v>
      </c>
      <c r="D158" s="102" t="s">
        <v>4</v>
      </c>
      <c r="E158" s="115" t="s">
        <v>19</v>
      </c>
      <c r="F158" s="103">
        <v>5.9</v>
      </c>
      <c r="G158" s="103">
        <v>6.2</v>
      </c>
      <c r="H158" s="102">
        <v>11</v>
      </c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</row>
    <row r="159" spans="1:256" s="50" customFormat="1" x14ac:dyDescent="0.25">
      <c r="A159" s="104" t="s">
        <v>227</v>
      </c>
      <c r="B159" s="104" t="s">
        <v>59</v>
      </c>
      <c r="C159" s="104" t="s">
        <v>6</v>
      </c>
      <c r="D159" s="104" t="s">
        <v>4</v>
      </c>
      <c r="E159" s="116" t="s">
        <v>4</v>
      </c>
      <c r="F159" s="108">
        <v>100</v>
      </c>
      <c r="G159" s="108">
        <v>100</v>
      </c>
      <c r="H159" s="104">
        <v>0</v>
      </c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</row>
    <row r="160" spans="1:256" s="50" customFormat="1" x14ac:dyDescent="0.25">
      <c r="A160" s="104" t="s">
        <v>228</v>
      </c>
      <c r="B160" s="104" t="s">
        <v>59</v>
      </c>
      <c r="C160" s="104" t="s">
        <v>6</v>
      </c>
      <c r="D160" s="104" t="s">
        <v>4</v>
      </c>
      <c r="E160" s="116" t="s">
        <v>21</v>
      </c>
      <c r="F160" s="108">
        <v>100</v>
      </c>
      <c r="G160" s="108">
        <v>100</v>
      </c>
      <c r="H160" s="104">
        <v>0</v>
      </c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</row>
    <row r="161" spans="1:256" s="50" customFormat="1" x14ac:dyDescent="0.25">
      <c r="A161" s="104" t="s">
        <v>229</v>
      </c>
      <c r="B161" s="104" t="s">
        <v>59</v>
      </c>
      <c r="C161" s="104" t="s">
        <v>6</v>
      </c>
      <c r="D161" s="104" t="s">
        <v>4</v>
      </c>
      <c r="E161" s="116" t="s">
        <v>65</v>
      </c>
      <c r="F161" s="108">
        <v>86.5</v>
      </c>
      <c r="G161" s="108">
        <v>87.8</v>
      </c>
      <c r="H161" s="104">
        <v>1.5</v>
      </c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</row>
    <row r="162" spans="1:256" s="50" customFormat="1" x14ac:dyDescent="0.25">
      <c r="A162" s="104" t="s">
        <v>230</v>
      </c>
      <c r="B162" s="104" t="s">
        <v>59</v>
      </c>
      <c r="C162" s="104" t="s">
        <v>6</v>
      </c>
      <c r="D162" s="104" t="s">
        <v>4</v>
      </c>
      <c r="E162" s="116" t="s">
        <v>66</v>
      </c>
      <c r="F162" s="108">
        <v>70.7</v>
      </c>
      <c r="G162" s="108">
        <v>71</v>
      </c>
      <c r="H162" s="104">
        <v>0.4</v>
      </c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</row>
    <row r="163" spans="1:256" s="50" customFormat="1" x14ac:dyDescent="0.25">
      <c r="A163" s="104" t="s">
        <v>231</v>
      </c>
      <c r="B163" s="104" t="s">
        <v>59</v>
      </c>
      <c r="C163" s="104" t="s">
        <v>6</v>
      </c>
      <c r="D163" s="104" t="s">
        <v>4</v>
      </c>
      <c r="E163" s="116" t="s">
        <v>13</v>
      </c>
      <c r="F163" s="108">
        <v>72.2</v>
      </c>
      <c r="G163" s="108">
        <v>73</v>
      </c>
      <c r="H163" s="104">
        <v>1.1000000000000001</v>
      </c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</row>
    <row r="164" spans="1:256" s="50" customFormat="1" x14ac:dyDescent="0.25">
      <c r="A164" s="104" t="s">
        <v>232</v>
      </c>
      <c r="B164" s="104" t="s">
        <v>59</v>
      </c>
      <c r="C164" s="104" t="s">
        <v>6</v>
      </c>
      <c r="D164" s="104" t="s">
        <v>4</v>
      </c>
      <c r="E164" s="116" t="s">
        <v>16</v>
      </c>
      <c r="F164" s="108">
        <v>63.2</v>
      </c>
      <c r="G164" s="108">
        <v>64.099999999999994</v>
      </c>
      <c r="H164" s="104">
        <v>1.5</v>
      </c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</row>
    <row r="165" spans="1:256" s="50" customFormat="1" x14ac:dyDescent="0.25">
      <c r="A165" s="104" t="s">
        <v>233</v>
      </c>
      <c r="B165" s="104" t="s">
        <v>59</v>
      </c>
      <c r="C165" s="104" t="s">
        <v>6</v>
      </c>
      <c r="D165" s="104" t="s">
        <v>4</v>
      </c>
      <c r="E165" s="116" t="s">
        <v>22</v>
      </c>
      <c r="F165" s="108">
        <v>27.9</v>
      </c>
      <c r="G165" s="108">
        <v>26.7</v>
      </c>
      <c r="H165" s="104">
        <v>-4.3</v>
      </c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</row>
    <row r="166" spans="1:256" s="50" customFormat="1" x14ac:dyDescent="0.25">
      <c r="A166" s="104" t="s">
        <v>234</v>
      </c>
      <c r="B166" s="104" t="s">
        <v>59</v>
      </c>
      <c r="C166" s="104" t="s">
        <v>6</v>
      </c>
      <c r="D166" s="104" t="s">
        <v>4</v>
      </c>
      <c r="E166" s="116" t="s">
        <v>17</v>
      </c>
      <c r="F166" s="108">
        <v>51.1</v>
      </c>
      <c r="G166" s="108">
        <v>55.8</v>
      </c>
      <c r="H166" s="104">
        <v>9.1</v>
      </c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</row>
    <row r="167" spans="1:256" s="50" customFormat="1" x14ac:dyDescent="0.25">
      <c r="A167" s="104" t="s">
        <v>235</v>
      </c>
      <c r="B167" s="104" t="s">
        <v>59</v>
      </c>
      <c r="C167" s="104" t="s">
        <v>6</v>
      </c>
      <c r="D167" s="104" t="s">
        <v>4</v>
      </c>
      <c r="E167" s="116" t="s">
        <v>20</v>
      </c>
      <c r="F167" s="108">
        <v>51</v>
      </c>
      <c r="G167" s="108">
        <v>54.2</v>
      </c>
      <c r="H167" s="104">
        <v>6.2</v>
      </c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</row>
    <row r="168" spans="1:256" s="50" customFormat="1" x14ac:dyDescent="0.25">
      <c r="A168" s="104" t="s">
        <v>236</v>
      </c>
      <c r="B168" s="104" t="s">
        <v>59</v>
      </c>
      <c r="C168" s="104" t="s">
        <v>6</v>
      </c>
      <c r="D168" s="104" t="s">
        <v>4</v>
      </c>
      <c r="E168" s="116" t="s">
        <v>67</v>
      </c>
      <c r="F168" s="108">
        <v>47.2</v>
      </c>
      <c r="G168" s="108">
        <v>46</v>
      </c>
      <c r="H168" s="104">
        <v>-2.6</v>
      </c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</row>
    <row r="169" spans="1:256" s="50" customFormat="1" x14ac:dyDescent="0.25">
      <c r="A169" s="104" t="s">
        <v>237</v>
      </c>
      <c r="B169" s="104" t="s">
        <v>59</v>
      </c>
      <c r="C169" s="104" t="s">
        <v>6</v>
      </c>
      <c r="D169" s="104" t="s">
        <v>4</v>
      </c>
      <c r="E169" s="116" t="s">
        <v>18</v>
      </c>
      <c r="F169" s="108">
        <v>65.7</v>
      </c>
      <c r="G169" s="108">
        <v>68.2</v>
      </c>
      <c r="H169" s="104">
        <v>3.9</v>
      </c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</row>
    <row r="170" spans="1:256" s="50" customFormat="1" x14ac:dyDescent="0.25">
      <c r="A170" s="104" t="s">
        <v>238</v>
      </c>
      <c r="B170" s="104" t="s">
        <v>59</v>
      </c>
      <c r="C170" s="104" t="s">
        <v>6</v>
      </c>
      <c r="D170" s="104" t="s">
        <v>4</v>
      </c>
      <c r="E170" s="116" t="s">
        <v>19</v>
      </c>
      <c r="F170" s="108">
        <v>57.9</v>
      </c>
      <c r="G170" s="108">
        <v>60.2</v>
      </c>
      <c r="H170" s="104">
        <v>3.9</v>
      </c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</row>
    <row r="171" spans="1:256" s="50" customFormat="1" x14ac:dyDescent="0.25">
      <c r="A171" s="102" t="s">
        <v>239</v>
      </c>
      <c r="B171" s="102" t="s">
        <v>59</v>
      </c>
      <c r="C171" s="102" t="s">
        <v>50</v>
      </c>
      <c r="D171" s="102" t="s">
        <v>4</v>
      </c>
      <c r="E171" s="115" t="s">
        <v>4</v>
      </c>
      <c r="F171" s="106">
        <v>27906671.399999999</v>
      </c>
      <c r="G171" s="106">
        <v>28138709.100000001</v>
      </c>
      <c r="H171" s="102">
        <v>0.8</v>
      </c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</row>
    <row r="172" spans="1:256" s="50" customFormat="1" x14ac:dyDescent="0.25">
      <c r="A172" s="102" t="s">
        <v>240</v>
      </c>
      <c r="B172" s="102" t="s">
        <v>59</v>
      </c>
      <c r="C172" s="102" t="s">
        <v>50</v>
      </c>
      <c r="D172" s="102" t="s">
        <v>4</v>
      </c>
      <c r="E172" s="115" t="s">
        <v>21</v>
      </c>
      <c r="F172" s="106">
        <v>27906487.800000001</v>
      </c>
      <c r="G172" s="106">
        <v>28138074.100000001</v>
      </c>
      <c r="H172" s="102">
        <v>0.8</v>
      </c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</row>
    <row r="173" spans="1:256" s="50" customFormat="1" x14ac:dyDescent="0.25">
      <c r="A173" s="102" t="s">
        <v>241</v>
      </c>
      <c r="B173" s="102" t="s">
        <v>59</v>
      </c>
      <c r="C173" s="102" t="s">
        <v>50</v>
      </c>
      <c r="D173" s="102" t="s">
        <v>4</v>
      </c>
      <c r="E173" s="115" t="s">
        <v>65</v>
      </c>
      <c r="F173" s="106">
        <v>24144379.800000001</v>
      </c>
      <c r="G173" s="106">
        <v>24716089.100000001</v>
      </c>
      <c r="H173" s="102">
        <v>2.4</v>
      </c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</row>
    <row r="174" spans="1:256" s="50" customFormat="1" x14ac:dyDescent="0.25">
      <c r="A174" s="102" t="s">
        <v>242</v>
      </c>
      <c r="B174" s="102" t="s">
        <v>59</v>
      </c>
      <c r="C174" s="102" t="s">
        <v>50</v>
      </c>
      <c r="D174" s="102" t="s">
        <v>4</v>
      </c>
      <c r="E174" s="115" t="s">
        <v>66</v>
      </c>
      <c r="F174" s="106">
        <v>19720654.699999999</v>
      </c>
      <c r="G174" s="106">
        <v>19968762.699999999</v>
      </c>
      <c r="H174" s="102">
        <v>1.3</v>
      </c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</row>
    <row r="175" spans="1:256" s="50" customFormat="1" x14ac:dyDescent="0.25">
      <c r="A175" s="102" t="s">
        <v>243</v>
      </c>
      <c r="B175" s="102" t="s">
        <v>59</v>
      </c>
      <c r="C175" s="102" t="s">
        <v>50</v>
      </c>
      <c r="D175" s="102" t="s">
        <v>4</v>
      </c>
      <c r="E175" s="115" t="s">
        <v>13</v>
      </c>
      <c r="F175" s="106">
        <v>20137820.399999999</v>
      </c>
      <c r="G175" s="106">
        <v>20533447.800000001</v>
      </c>
      <c r="H175" s="102">
        <v>2</v>
      </c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</row>
    <row r="176" spans="1:256" s="50" customFormat="1" x14ac:dyDescent="0.25">
      <c r="A176" s="102" t="s">
        <v>244</v>
      </c>
      <c r="B176" s="102" t="s">
        <v>59</v>
      </c>
      <c r="C176" s="102" t="s">
        <v>50</v>
      </c>
      <c r="D176" s="102" t="s">
        <v>4</v>
      </c>
      <c r="E176" s="115" t="s">
        <v>16</v>
      </c>
      <c r="F176" s="106">
        <v>17631796.100000001</v>
      </c>
      <c r="G176" s="106">
        <v>18042357</v>
      </c>
      <c r="H176" s="102">
        <v>2.2999999999999998</v>
      </c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</row>
    <row r="177" spans="1:256" s="50" customFormat="1" x14ac:dyDescent="0.25">
      <c r="A177" s="102" t="s">
        <v>245</v>
      </c>
      <c r="B177" s="102" t="s">
        <v>59</v>
      </c>
      <c r="C177" s="102" t="s">
        <v>50</v>
      </c>
      <c r="D177" s="102" t="s">
        <v>4</v>
      </c>
      <c r="E177" s="115" t="s">
        <v>22</v>
      </c>
      <c r="F177" s="106">
        <v>7781864</v>
      </c>
      <c r="G177" s="106">
        <v>7506029.5</v>
      </c>
      <c r="H177" s="102">
        <v>-3.5</v>
      </c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</row>
    <row r="178" spans="1:256" s="50" customFormat="1" x14ac:dyDescent="0.25">
      <c r="A178" s="102" t="s">
        <v>246</v>
      </c>
      <c r="B178" s="102" t="s">
        <v>59</v>
      </c>
      <c r="C178" s="102" t="s">
        <v>50</v>
      </c>
      <c r="D178" s="102" t="s">
        <v>4</v>
      </c>
      <c r="E178" s="115" t="s">
        <v>17</v>
      </c>
      <c r="F178" s="106">
        <v>14259037.199999999</v>
      </c>
      <c r="G178" s="106">
        <v>15690531.699999999</v>
      </c>
      <c r="H178" s="102">
        <v>10</v>
      </c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</row>
    <row r="179" spans="1:256" s="50" customFormat="1" x14ac:dyDescent="0.25">
      <c r="A179" s="102" t="s">
        <v>247</v>
      </c>
      <c r="B179" s="102" t="s">
        <v>59</v>
      </c>
      <c r="C179" s="102" t="s">
        <v>50</v>
      </c>
      <c r="D179" s="102" t="s">
        <v>4</v>
      </c>
      <c r="E179" s="115" t="s">
        <v>20</v>
      </c>
      <c r="F179" s="106">
        <v>14233252.1</v>
      </c>
      <c r="G179" s="106">
        <v>15247724.4</v>
      </c>
      <c r="H179" s="102">
        <v>7.1</v>
      </c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</row>
    <row r="180" spans="1:256" s="50" customFormat="1" x14ac:dyDescent="0.25">
      <c r="A180" s="102" t="s">
        <v>248</v>
      </c>
      <c r="B180" s="102" t="s">
        <v>59</v>
      </c>
      <c r="C180" s="102" t="s">
        <v>50</v>
      </c>
      <c r="D180" s="102" t="s">
        <v>4</v>
      </c>
      <c r="E180" s="115" t="s">
        <v>67</v>
      </c>
      <c r="F180" s="106">
        <v>13172044.1</v>
      </c>
      <c r="G180" s="106">
        <v>12940331.699999999</v>
      </c>
      <c r="H180" s="102">
        <v>-1.8</v>
      </c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</row>
    <row r="181" spans="1:256" s="50" customFormat="1" x14ac:dyDescent="0.25">
      <c r="A181" s="102" t="s">
        <v>249</v>
      </c>
      <c r="B181" s="102" t="s">
        <v>59</v>
      </c>
      <c r="C181" s="102" t="s">
        <v>50</v>
      </c>
      <c r="D181" s="102" t="s">
        <v>4</v>
      </c>
      <c r="E181" s="115" t="s">
        <v>18</v>
      </c>
      <c r="F181" s="106">
        <v>18332321.600000001</v>
      </c>
      <c r="G181" s="106">
        <v>19204725.800000001</v>
      </c>
      <c r="H181" s="102">
        <v>4.8</v>
      </c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</row>
    <row r="182" spans="1:256" s="50" customFormat="1" x14ac:dyDescent="0.25">
      <c r="A182" s="102" t="s">
        <v>250</v>
      </c>
      <c r="B182" s="102" t="s">
        <v>59</v>
      </c>
      <c r="C182" s="102" t="s">
        <v>50</v>
      </c>
      <c r="D182" s="102" t="s">
        <v>4</v>
      </c>
      <c r="E182" s="115" t="s">
        <v>19</v>
      </c>
      <c r="F182" s="106">
        <v>16168818</v>
      </c>
      <c r="G182" s="106">
        <v>16942538.899999999</v>
      </c>
      <c r="H182" s="102">
        <v>4.8</v>
      </c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</row>
    <row r="183" spans="1:256" s="50" customFormat="1" x14ac:dyDescent="0.25">
      <c r="A183" s="104" t="s">
        <v>251</v>
      </c>
      <c r="B183" s="104" t="s">
        <v>59</v>
      </c>
      <c r="C183" s="104" t="s">
        <v>48</v>
      </c>
      <c r="D183" s="104" t="s">
        <v>4</v>
      </c>
      <c r="E183" s="116" t="s">
        <v>4</v>
      </c>
      <c r="F183" s="105">
        <v>3496.7</v>
      </c>
      <c r="G183" s="105">
        <v>3676.5</v>
      </c>
      <c r="H183" s="104">
        <v>5.0999999999999996</v>
      </c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</row>
    <row r="184" spans="1:256" s="50" customFormat="1" x14ac:dyDescent="0.25">
      <c r="A184" s="104" t="s">
        <v>252</v>
      </c>
      <c r="B184" s="104" t="s">
        <v>59</v>
      </c>
      <c r="C184" s="104" t="s">
        <v>48</v>
      </c>
      <c r="D184" s="104" t="s">
        <v>4</v>
      </c>
      <c r="E184" s="116" t="s">
        <v>21</v>
      </c>
      <c r="F184" s="105">
        <v>3378.7</v>
      </c>
      <c r="G184" s="105">
        <v>3547.7</v>
      </c>
      <c r="H184" s="104">
        <v>5</v>
      </c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</row>
    <row r="185" spans="1:256" s="50" customFormat="1" x14ac:dyDescent="0.25">
      <c r="A185" s="104" t="s">
        <v>253</v>
      </c>
      <c r="B185" s="104" t="s">
        <v>59</v>
      </c>
      <c r="C185" s="104" t="s">
        <v>48</v>
      </c>
      <c r="D185" s="104" t="s">
        <v>4</v>
      </c>
      <c r="E185" s="116" t="s">
        <v>65</v>
      </c>
      <c r="F185" s="105">
        <v>1098</v>
      </c>
      <c r="G185" s="105">
        <v>1123.2</v>
      </c>
      <c r="H185" s="104">
        <v>2.2999999999999998</v>
      </c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</row>
    <row r="186" spans="1:256" s="50" customFormat="1" x14ac:dyDescent="0.25">
      <c r="A186" s="104" t="s">
        <v>254</v>
      </c>
      <c r="B186" s="104" t="s">
        <v>59</v>
      </c>
      <c r="C186" s="104" t="s">
        <v>48</v>
      </c>
      <c r="D186" s="104" t="s">
        <v>4</v>
      </c>
      <c r="E186" s="116" t="s">
        <v>66</v>
      </c>
      <c r="F186" s="105">
        <v>699.4</v>
      </c>
      <c r="G186" s="105">
        <v>728.7</v>
      </c>
      <c r="H186" s="104">
        <v>4.2</v>
      </c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</row>
    <row r="187" spans="1:256" x14ac:dyDescent="0.25">
      <c r="A187" s="104" t="s">
        <v>255</v>
      </c>
      <c r="B187" s="104" t="s">
        <v>59</v>
      </c>
      <c r="C187" s="104" t="s">
        <v>48</v>
      </c>
      <c r="D187" s="104" t="s">
        <v>4</v>
      </c>
      <c r="E187" s="116" t="s">
        <v>13</v>
      </c>
      <c r="F187" s="105">
        <v>624.6</v>
      </c>
      <c r="G187" s="105">
        <v>633.1</v>
      </c>
      <c r="H187" s="104">
        <v>1.4</v>
      </c>
    </row>
    <row r="188" spans="1:256" x14ac:dyDescent="0.25">
      <c r="A188" s="104" t="s">
        <v>256</v>
      </c>
      <c r="B188" s="104" t="s">
        <v>59</v>
      </c>
      <c r="C188" s="104" t="s">
        <v>48</v>
      </c>
      <c r="D188" s="104" t="s">
        <v>4</v>
      </c>
      <c r="E188" s="116" t="s">
        <v>16</v>
      </c>
      <c r="F188" s="105">
        <v>548.1</v>
      </c>
      <c r="G188" s="105">
        <v>555.70000000000005</v>
      </c>
      <c r="H188" s="104">
        <v>1.4</v>
      </c>
    </row>
    <row r="189" spans="1:256" x14ac:dyDescent="0.25">
      <c r="A189" s="104" t="s">
        <v>257</v>
      </c>
      <c r="B189" s="104" t="s">
        <v>59</v>
      </c>
      <c r="C189" s="104" t="s">
        <v>48</v>
      </c>
      <c r="D189" s="104" t="s">
        <v>4</v>
      </c>
      <c r="E189" s="116" t="s">
        <v>22</v>
      </c>
      <c r="F189" s="105">
        <v>544.9</v>
      </c>
      <c r="G189" s="105">
        <v>586.9</v>
      </c>
      <c r="H189" s="104">
        <v>7.7</v>
      </c>
    </row>
    <row r="190" spans="1:256" x14ac:dyDescent="0.25">
      <c r="A190" s="104" t="s">
        <v>258</v>
      </c>
      <c r="B190" s="104" t="s">
        <v>59</v>
      </c>
      <c r="C190" s="104" t="s">
        <v>48</v>
      </c>
      <c r="D190" s="104" t="s">
        <v>4</v>
      </c>
      <c r="E190" s="116" t="s">
        <v>17</v>
      </c>
      <c r="F190" s="105">
        <v>354.8</v>
      </c>
      <c r="G190" s="105">
        <v>348.8</v>
      </c>
      <c r="H190" s="104">
        <v>-1.7</v>
      </c>
    </row>
    <row r="191" spans="1:256" x14ac:dyDescent="0.25">
      <c r="A191" s="104" t="s">
        <v>259</v>
      </c>
      <c r="B191" s="104" t="s">
        <v>59</v>
      </c>
      <c r="C191" s="104" t="s">
        <v>48</v>
      </c>
      <c r="D191" s="104" t="s">
        <v>4</v>
      </c>
      <c r="E191" s="116" t="s">
        <v>20</v>
      </c>
      <c r="F191" s="105">
        <v>170.5</v>
      </c>
      <c r="G191" s="105">
        <v>177.9</v>
      </c>
      <c r="H191" s="104">
        <v>4.4000000000000004</v>
      </c>
    </row>
    <row r="192" spans="1:256" x14ac:dyDescent="0.25">
      <c r="A192" s="104" t="s">
        <v>260</v>
      </c>
      <c r="B192" s="104" t="s">
        <v>59</v>
      </c>
      <c r="C192" s="104" t="s">
        <v>48</v>
      </c>
      <c r="D192" s="104" t="s">
        <v>4</v>
      </c>
      <c r="E192" s="116" t="s">
        <v>67</v>
      </c>
      <c r="F192" s="105">
        <v>259.39999999999998</v>
      </c>
      <c r="G192" s="105">
        <v>270.10000000000002</v>
      </c>
      <c r="H192" s="104">
        <v>4.0999999999999996</v>
      </c>
    </row>
    <row r="193" spans="1:8" x14ac:dyDescent="0.25">
      <c r="A193" s="104" t="s">
        <v>261</v>
      </c>
      <c r="B193" s="104" t="s">
        <v>59</v>
      </c>
      <c r="C193" s="104" t="s">
        <v>48</v>
      </c>
      <c r="D193" s="104" t="s">
        <v>4</v>
      </c>
      <c r="E193" s="116" t="s">
        <v>18</v>
      </c>
      <c r="F193" s="105">
        <v>519.5</v>
      </c>
      <c r="G193" s="105">
        <v>542.5</v>
      </c>
      <c r="H193" s="104">
        <v>4.4000000000000004</v>
      </c>
    </row>
    <row r="194" spans="1:8" x14ac:dyDescent="0.25">
      <c r="A194" s="104" t="s">
        <v>262</v>
      </c>
      <c r="B194" s="104" t="s">
        <v>59</v>
      </c>
      <c r="C194" s="104" t="s">
        <v>48</v>
      </c>
      <c r="D194" s="104" t="s">
        <v>4</v>
      </c>
      <c r="E194" s="116" t="s">
        <v>19</v>
      </c>
      <c r="F194" s="105">
        <v>357.6</v>
      </c>
      <c r="G194" s="105">
        <v>378.7</v>
      </c>
      <c r="H194" s="104">
        <v>5.9</v>
      </c>
    </row>
    <row r="195" spans="1:8" x14ac:dyDescent="0.25">
      <c r="A195" s="102" t="s">
        <v>263</v>
      </c>
      <c r="B195" s="102" t="s">
        <v>59</v>
      </c>
      <c r="C195" s="102" t="s">
        <v>49</v>
      </c>
      <c r="D195" s="102" t="s">
        <v>4</v>
      </c>
      <c r="E195" s="115" t="s">
        <v>4</v>
      </c>
      <c r="F195" s="107">
        <v>206.2</v>
      </c>
      <c r="G195" s="107">
        <v>197.4</v>
      </c>
      <c r="H195" s="102">
        <v>-4.3</v>
      </c>
    </row>
    <row r="196" spans="1:8" x14ac:dyDescent="0.25">
      <c r="A196" s="102" t="s">
        <v>264</v>
      </c>
      <c r="B196" s="102" t="s">
        <v>59</v>
      </c>
      <c r="C196" s="102" t="s">
        <v>49</v>
      </c>
      <c r="D196" s="102" t="s">
        <v>4</v>
      </c>
      <c r="E196" s="115" t="s">
        <v>21</v>
      </c>
      <c r="F196" s="107">
        <v>180.3</v>
      </c>
      <c r="G196" s="107">
        <v>171</v>
      </c>
      <c r="H196" s="102">
        <v>-5.0999999999999996</v>
      </c>
    </row>
    <row r="197" spans="1:8" x14ac:dyDescent="0.25">
      <c r="A197" s="102" t="s">
        <v>265</v>
      </c>
      <c r="B197" s="102" t="s">
        <v>59</v>
      </c>
      <c r="C197" s="102" t="s">
        <v>49</v>
      </c>
      <c r="D197" s="102" t="s">
        <v>4</v>
      </c>
      <c r="E197" s="115" t="s">
        <v>65</v>
      </c>
      <c r="F197" s="107">
        <v>49.1</v>
      </c>
      <c r="G197" s="107">
        <v>45.4</v>
      </c>
      <c r="H197" s="102">
        <v>-7.4</v>
      </c>
    </row>
    <row r="198" spans="1:8" x14ac:dyDescent="0.25">
      <c r="A198" s="102" t="s">
        <v>266</v>
      </c>
      <c r="B198" s="102" t="s">
        <v>59</v>
      </c>
      <c r="C198" s="102" t="s">
        <v>49</v>
      </c>
      <c r="D198" s="102" t="s">
        <v>4</v>
      </c>
      <c r="E198" s="115" t="s">
        <v>66</v>
      </c>
      <c r="F198" s="107">
        <v>34.799999999999997</v>
      </c>
      <c r="G198" s="107">
        <v>32.4</v>
      </c>
      <c r="H198" s="102">
        <v>-6.8</v>
      </c>
    </row>
    <row r="199" spans="1:8" x14ac:dyDescent="0.25">
      <c r="A199" s="102" t="s">
        <v>267</v>
      </c>
      <c r="B199" s="102" t="s">
        <v>59</v>
      </c>
      <c r="C199" s="102" t="s">
        <v>49</v>
      </c>
      <c r="D199" s="102" t="s">
        <v>4</v>
      </c>
      <c r="E199" s="115" t="s">
        <v>13</v>
      </c>
      <c r="F199" s="107">
        <v>27.7</v>
      </c>
      <c r="G199" s="107">
        <v>25.8</v>
      </c>
      <c r="H199" s="102">
        <v>-6.9</v>
      </c>
    </row>
    <row r="200" spans="1:8" x14ac:dyDescent="0.25">
      <c r="A200" s="102" t="s">
        <v>268</v>
      </c>
      <c r="B200" s="102" t="s">
        <v>59</v>
      </c>
      <c r="C200" s="102" t="s">
        <v>49</v>
      </c>
      <c r="D200" s="102" t="s">
        <v>4</v>
      </c>
      <c r="E200" s="115" t="s">
        <v>16</v>
      </c>
      <c r="F200" s="107">
        <v>24.7</v>
      </c>
      <c r="G200" s="107">
        <v>22.6</v>
      </c>
      <c r="H200" s="102">
        <v>-8.4</v>
      </c>
    </row>
    <row r="201" spans="1:8" x14ac:dyDescent="0.25">
      <c r="A201" s="102" t="s">
        <v>269</v>
      </c>
      <c r="B201" s="102" t="s">
        <v>59</v>
      </c>
      <c r="C201" s="102" t="s">
        <v>49</v>
      </c>
      <c r="D201" s="102" t="s">
        <v>4</v>
      </c>
      <c r="E201" s="115" t="s">
        <v>22</v>
      </c>
      <c r="F201" s="107">
        <v>32.700000000000003</v>
      </c>
      <c r="G201" s="107">
        <v>31.1</v>
      </c>
      <c r="H201" s="102">
        <v>-4.7</v>
      </c>
    </row>
    <row r="202" spans="1:8" x14ac:dyDescent="0.25">
      <c r="A202" s="102" t="s">
        <v>270</v>
      </c>
      <c r="B202" s="102" t="s">
        <v>59</v>
      </c>
      <c r="C202" s="102" t="s">
        <v>49</v>
      </c>
      <c r="D202" s="102" t="s">
        <v>4</v>
      </c>
      <c r="E202" s="115" t="s">
        <v>17</v>
      </c>
      <c r="F202" s="107">
        <v>43.9</v>
      </c>
      <c r="G202" s="107">
        <v>38.700000000000003</v>
      </c>
      <c r="H202" s="102">
        <v>-11.7</v>
      </c>
    </row>
    <row r="203" spans="1:8" x14ac:dyDescent="0.25">
      <c r="A203" s="102" t="s">
        <v>271</v>
      </c>
      <c r="B203" s="102" t="s">
        <v>59</v>
      </c>
      <c r="C203" s="102" t="s">
        <v>49</v>
      </c>
      <c r="D203" s="102" t="s">
        <v>4</v>
      </c>
      <c r="E203" s="115" t="s">
        <v>20</v>
      </c>
      <c r="F203" s="107">
        <v>12.4</v>
      </c>
      <c r="G203" s="107">
        <v>10.9</v>
      </c>
      <c r="H203" s="102">
        <v>-11.7</v>
      </c>
    </row>
    <row r="204" spans="1:8" x14ac:dyDescent="0.25">
      <c r="A204" s="102" t="s">
        <v>272</v>
      </c>
      <c r="B204" s="102" t="s">
        <v>59</v>
      </c>
      <c r="C204" s="102" t="s">
        <v>49</v>
      </c>
      <c r="D204" s="102" t="s">
        <v>4</v>
      </c>
      <c r="E204" s="115" t="s">
        <v>67</v>
      </c>
      <c r="F204" s="107">
        <v>23.6</v>
      </c>
      <c r="G204" s="107">
        <v>20.8</v>
      </c>
      <c r="H204" s="102">
        <v>-12</v>
      </c>
    </row>
    <row r="205" spans="1:8" x14ac:dyDescent="0.25">
      <c r="A205" s="102" t="s">
        <v>273</v>
      </c>
      <c r="B205" s="102" t="s">
        <v>59</v>
      </c>
      <c r="C205" s="102" t="s">
        <v>49</v>
      </c>
      <c r="D205" s="102" t="s">
        <v>4</v>
      </c>
      <c r="E205" s="115" t="s">
        <v>18</v>
      </c>
      <c r="F205" s="107">
        <v>24.2</v>
      </c>
      <c r="G205" s="107">
        <v>23.8</v>
      </c>
      <c r="H205" s="102">
        <v>-2</v>
      </c>
    </row>
    <row r="206" spans="1:8" x14ac:dyDescent="0.25">
      <c r="A206" s="102" t="s">
        <v>274</v>
      </c>
      <c r="B206" s="102" t="s">
        <v>59</v>
      </c>
      <c r="C206" s="102" t="s">
        <v>49</v>
      </c>
      <c r="D206" s="102" t="s">
        <v>4</v>
      </c>
      <c r="E206" s="115" t="s">
        <v>19</v>
      </c>
      <c r="F206" s="107">
        <v>20.6</v>
      </c>
      <c r="G206" s="107">
        <v>20.3</v>
      </c>
      <c r="H206" s="102">
        <v>-1.2</v>
      </c>
    </row>
    <row r="207" spans="1:8" x14ac:dyDescent="0.25">
      <c r="A207" s="104" t="s">
        <v>275</v>
      </c>
      <c r="B207" s="104" t="s">
        <v>59</v>
      </c>
      <c r="C207" s="104" t="s">
        <v>51</v>
      </c>
      <c r="D207" s="104" t="s">
        <v>4</v>
      </c>
      <c r="E207" s="116" t="s">
        <v>4</v>
      </c>
      <c r="F207" s="109">
        <v>17</v>
      </c>
      <c r="G207" s="109">
        <v>18.600000000000001</v>
      </c>
      <c r="H207" s="104">
        <v>9.8000000000000007</v>
      </c>
    </row>
    <row r="208" spans="1:8" x14ac:dyDescent="0.25">
      <c r="A208" s="104" t="s">
        <v>276</v>
      </c>
      <c r="B208" s="104" t="s">
        <v>59</v>
      </c>
      <c r="C208" s="104" t="s">
        <v>51</v>
      </c>
      <c r="D208" s="104" t="s">
        <v>4</v>
      </c>
      <c r="E208" s="116" t="s">
        <v>21</v>
      </c>
      <c r="F208" s="109">
        <v>18.7</v>
      </c>
      <c r="G208" s="109">
        <v>20.7</v>
      </c>
      <c r="H208" s="104">
        <v>10.7</v>
      </c>
    </row>
    <row r="209" spans="1:8" x14ac:dyDescent="0.25">
      <c r="A209" s="104" t="s">
        <v>277</v>
      </c>
      <c r="B209" s="104" t="s">
        <v>59</v>
      </c>
      <c r="C209" s="104" t="s">
        <v>51</v>
      </c>
      <c r="D209" s="104" t="s">
        <v>4</v>
      </c>
      <c r="E209" s="116" t="s">
        <v>65</v>
      </c>
      <c r="F209" s="109">
        <v>22.4</v>
      </c>
      <c r="G209" s="109">
        <v>24.7</v>
      </c>
      <c r="H209" s="104">
        <v>10.5</v>
      </c>
    </row>
    <row r="210" spans="1:8" x14ac:dyDescent="0.25">
      <c r="A210" s="104" t="s">
        <v>278</v>
      </c>
      <c r="B210" s="104" t="s">
        <v>59</v>
      </c>
      <c r="C210" s="104" t="s">
        <v>51</v>
      </c>
      <c r="D210" s="104" t="s">
        <v>4</v>
      </c>
      <c r="E210" s="116" t="s">
        <v>66</v>
      </c>
      <c r="F210" s="109">
        <v>20.100000000000001</v>
      </c>
      <c r="G210" s="109">
        <v>22.5</v>
      </c>
      <c r="H210" s="104">
        <v>11.8</v>
      </c>
    </row>
    <row r="211" spans="1:8" x14ac:dyDescent="0.25">
      <c r="A211" s="104" t="s">
        <v>279</v>
      </c>
      <c r="B211" s="104" t="s">
        <v>59</v>
      </c>
      <c r="C211" s="104" t="s">
        <v>51</v>
      </c>
      <c r="D211" s="104" t="s">
        <v>4</v>
      </c>
      <c r="E211" s="116" t="s">
        <v>13</v>
      </c>
      <c r="F211" s="109">
        <v>22.6</v>
      </c>
      <c r="G211" s="109">
        <v>24.6</v>
      </c>
      <c r="H211" s="104">
        <v>8.9</v>
      </c>
    </row>
    <row r="212" spans="1:8" x14ac:dyDescent="0.25">
      <c r="A212" s="104" t="s">
        <v>280</v>
      </c>
      <c r="B212" s="104" t="s">
        <v>59</v>
      </c>
      <c r="C212" s="104" t="s">
        <v>51</v>
      </c>
      <c r="D212" s="104" t="s">
        <v>4</v>
      </c>
      <c r="E212" s="116" t="s">
        <v>16</v>
      </c>
      <c r="F212" s="109">
        <v>22.2</v>
      </c>
      <c r="G212" s="109">
        <v>24.6</v>
      </c>
      <c r="H212" s="104">
        <v>10.7</v>
      </c>
    </row>
    <row r="213" spans="1:8" x14ac:dyDescent="0.25">
      <c r="A213" s="104" t="s">
        <v>281</v>
      </c>
      <c r="B213" s="104" t="s">
        <v>59</v>
      </c>
      <c r="C213" s="104" t="s">
        <v>51</v>
      </c>
      <c r="D213" s="104" t="s">
        <v>4</v>
      </c>
      <c r="E213" s="116" t="s">
        <v>22</v>
      </c>
      <c r="F213" s="109">
        <v>16.7</v>
      </c>
      <c r="G213" s="109">
        <v>18.8</v>
      </c>
      <c r="H213" s="104">
        <v>13</v>
      </c>
    </row>
    <row r="214" spans="1:8" x14ac:dyDescent="0.25">
      <c r="A214" s="104" t="s">
        <v>282</v>
      </c>
      <c r="B214" s="104" t="s">
        <v>59</v>
      </c>
      <c r="C214" s="104" t="s">
        <v>51</v>
      </c>
      <c r="D214" s="104" t="s">
        <v>4</v>
      </c>
      <c r="E214" s="116" t="s">
        <v>17</v>
      </c>
      <c r="F214" s="109">
        <v>8.1</v>
      </c>
      <c r="G214" s="109">
        <v>9</v>
      </c>
      <c r="H214" s="104">
        <v>11.2</v>
      </c>
    </row>
    <row r="215" spans="1:8" x14ac:dyDescent="0.25">
      <c r="A215" s="104" t="s">
        <v>283</v>
      </c>
      <c r="B215" s="104" t="s">
        <v>59</v>
      </c>
      <c r="C215" s="104" t="s">
        <v>51</v>
      </c>
      <c r="D215" s="104" t="s">
        <v>4</v>
      </c>
      <c r="E215" s="116" t="s">
        <v>20</v>
      </c>
      <c r="F215" s="109">
        <v>13.8</v>
      </c>
      <c r="G215" s="109">
        <v>16.3</v>
      </c>
      <c r="H215" s="104">
        <v>18.100000000000001</v>
      </c>
    </row>
    <row r="216" spans="1:8" x14ac:dyDescent="0.25">
      <c r="A216" s="104" t="s">
        <v>284</v>
      </c>
      <c r="B216" s="104" t="s">
        <v>59</v>
      </c>
      <c r="C216" s="104" t="s">
        <v>51</v>
      </c>
      <c r="D216" s="104" t="s">
        <v>4</v>
      </c>
      <c r="E216" s="116" t="s">
        <v>67</v>
      </c>
      <c r="F216" s="109">
        <v>11</v>
      </c>
      <c r="G216" s="109">
        <v>13</v>
      </c>
      <c r="H216" s="104">
        <v>18.3</v>
      </c>
    </row>
    <row r="217" spans="1:8" x14ac:dyDescent="0.25">
      <c r="A217" s="104" t="s">
        <v>285</v>
      </c>
      <c r="B217" s="104" t="s">
        <v>59</v>
      </c>
      <c r="C217" s="104" t="s">
        <v>51</v>
      </c>
      <c r="D217" s="104" t="s">
        <v>4</v>
      </c>
      <c r="E217" s="116" t="s">
        <v>18</v>
      </c>
      <c r="F217" s="109">
        <v>21.4</v>
      </c>
      <c r="G217" s="109">
        <v>22.8</v>
      </c>
      <c r="H217" s="104">
        <v>6.6</v>
      </c>
    </row>
    <row r="218" spans="1:8" x14ac:dyDescent="0.25">
      <c r="A218" s="104" t="s">
        <v>286</v>
      </c>
      <c r="B218" s="104" t="s">
        <v>59</v>
      </c>
      <c r="C218" s="104" t="s">
        <v>51</v>
      </c>
      <c r="D218" s="104" t="s">
        <v>4</v>
      </c>
      <c r="E218" s="116" t="s">
        <v>19</v>
      </c>
      <c r="F218" s="109">
        <v>17.399999999999999</v>
      </c>
      <c r="G218" s="109">
        <v>18.600000000000001</v>
      </c>
      <c r="H218" s="104">
        <v>7.1</v>
      </c>
    </row>
    <row r="219" spans="1:8" s="101" customFormat="1" x14ac:dyDescent="0.25">
      <c r="A219" s="102" t="s">
        <v>287</v>
      </c>
      <c r="B219" s="102" t="s">
        <v>57</v>
      </c>
      <c r="C219" s="102" t="s">
        <v>52</v>
      </c>
      <c r="D219" s="102" t="s">
        <v>21</v>
      </c>
      <c r="E219" s="115" t="s">
        <v>4</v>
      </c>
      <c r="F219" s="110">
        <v>103.8</v>
      </c>
      <c r="G219" s="110">
        <v>104.1</v>
      </c>
      <c r="H219" s="111">
        <v>11.3</v>
      </c>
    </row>
    <row r="220" spans="1:8" s="101" customFormat="1" x14ac:dyDescent="0.25">
      <c r="A220" s="102" t="s">
        <v>288</v>
      </c>
      <c r="B220" s="102" t="s">
        <v>57</v>
      </c>
      <c r="C220" s="102" t="s">
        <v>52</v>
      </c>
      <c r="D220" s="102" t="s">
        <v>21</v>
      </c>
      <c r="E220" s="115" t="s">
        <v>21</v>
      </c>
      <c r="F220" s="107">
        <v>100</v>
      </c>
      <c r="G220" s="107">
        <v>100</v>
      </c>
      <c r="H220" s="102">
        <v>10.9</v>
      </c>
    </row>
    <row r="221" spans="1:8" s="101" customFormat="1" x14ac:dyDescent="0.25">
      <c r="A221" s="102" t="s">
        <v>289</v>
      </c>
      <c r="B221" s="102" t="s">
        <v>57</v>
      </c>
      <c r="C221" s="102" t="s">
        <v>52</v>
      </c>
      <c r="D221" s="102" t="s">
        <v>21</v>
      </c>
      <c r="E221" s="115" t="s">
        <v>65</v>
      </c>
      <c r="F221" s="107">
        <v>27.8</v>
      </c>
      <c r="G221" s="107">
        <v>27.9</v>
      </c>
      <c r="H221" s="102">
        <v>11.1</v>
      </c>
    </row>
    <row r="222" spans="1:8" s="101" customFormat="1" x14ac:dyDescent="0.25">
      <c r="A222" s="102" t="s">
        <v>290</v>
      </c>
      <c r="B222" s="102" t="s">
        <v>57</v>
      </c>
      <c r="C222" s="102" t="s">
        <v>52</v>
      </c>
      <c r="D222" s="102" t="s">
        <v>21</v>
      </c>
      <c r="E222" s="115" t="s">
        <v>66</v>
      </c>
      <c r="F222" s="107">
        <v>14.4</v>
      </c>
      <c r="G222" s="107">
        <v>14.3</v>
      </c>
      <c r="H222" s="102">
        <v>10.1</v>
      </c>
    </row>
    <row r="223" spans="1:8" s="101" customFormat="1" x14ac:dyDescent="0.25">
      <c r="A223" s="102" t="s">
        <v>291</v>
      </c>
      <c r="B223" s="102" t="s">
        <v>57</v>
      </c>
      <c r="C223" s="102" t="s">
        <v>52</v>
      </c>
      <c r="D223" s="102" t="s">
        <v>21</v>
      </c>
      <c r="E223" s="115" t="s">
        <v>13</v>
      </c>
      <c r="F223" s="107">
        <v>13.1</v>
      </c>
      <c r="G223" s="107">
        <v>12.8</v>
      </c>
      <c r="H223" s="102">
        <v>8.4</v>
      </c>
    </row>
    <row r="224" spans="1:8" s="101" customFormat="1" x14ac:dyDescent="0.25">
      <c r="A224" s="102" t="s">
        <v>292</v>
      </c>
      <c r="B224" s="102" t="s">
        <v>57</v>
      </c>
      <c r="C224" s="102" t="s">
        <v>52</v>
      </c>
      <c r="D224" s="102" t="s">
        <v>21</v>
      </c>
      <c r="E224" s="115" t="s">
        <v>16</v>
      </c>
      <c r="F224" s="107">
        <v>10</v>
      </c>
      <c r="G224" s="107">
        <v>10.3</v>
      </c>
      <c r="H224" s="102">
        <v>15.2</v>
      </c>
    </row>
    <row r="225" spans="1:8" s="101" customFormat="1" x14ac:dyDescent="0.25">
      <c r="A225" s="102" t="s">
        <v>293</v>
      </c>
      <c r="B225" s="102" t="s">
        <v>57</v>
      </c>
      <c r="C225" s="102" t="s">
        <v>52</v>
      </c>
      <c r="D225" s="102" t="s">
        <v>21</v>
      </c>
      <c r="E225" s="115" t="s">
        <v>22</v>
      </c>
      <c r="F225" s="107">
        <v>4.5</v>
      </c>
      <c r="G225" s="107">
        <v>4.4000000000000004</v>
      </c>
      <c r="H225" s="102">
        <v>8.8000000000000007</v>
      </c>
    </row>
    <row r="226" spans="1:8" s="101" customFormat="1" x14ac:dyDescent="0.25">
      <c r="A226" s="102" t="s">
        <v>294</v>
      </c>
      <c r="B226" s="102" t="s">
        <v>57</v>
      </c>
      <c r="C226" s="102" t="s">
        <v>52</v>
      </c>
      <c r="D226" s="102" t="s">
        <v>21</v>
      </c>
      <c r="E226" s="115" t="s">
        <v>17</v>
      </c>
      <c r="F226" s="107">
        <v>5.7</v>
      </c>
      <c r="G226" s="107">
        <v>5.7</v>
      </c>
      <c r="H226" s="102">
        <v>10.199999999999999</v>
      </c>
    </row>
    <row r="227" spans="1:8" s="101" customFormat="1" x14ac:dyDescent="0.25">
      <c r="A227" s="102" t="s">
        <v>295</v>
      </c>
      <c r="B227" s="102" t="s">
        <v>57</v>
      </c>
      <c r="C227" s="102" t="s">
        <v>52</v>
      </c>
      <c r="D227" s="102" t="s">
        <v>21</v>
      </c>
      <c r="E227" s="115" t="s">
        <v>20</v>
      </c>
      <c r="F227" s="107">
        <v>2.5</v>
      </c>
      <c r="G227" s="107">
        <v>2.8</v>
      </c>
      <c r="H227" s="102">
        <v>24</v>
      </c>
    </row>
    <row r="228" spans="1:8" s="101" customFormat="1" x14ac:dyDescent="0.25">
      <c r="A228" s="102" t="s">
        <v>296</v>
      </c>
      <c r="B228" s="102" t="s">
        <v>57</v>
      </c>
      <c r="C228" s="102" t="s">
        <v>52</v>
      </c>
      <c r="D228" s="102" t="s">
        <v>21</v>
      </c>
      <c r="E228" s="115" t="s">
        <v>67</v>
      </c>
      <c r="F228" s="107">
        <v>3.6</v>
      </c>
      <c r="G228" s="107">
        <v>3.3</v>
      </c>
      <c r="H228" s="102">
        <v>4.5999999999999996</v>
      </c>
    </row>
    <row r="229" spans="1:8" s="101" customFormat="1" x14ac:dyDescent="0.25">
      <c r="A229" s="102" t="s">
        <v>297</v>
      </c>
      <c r="B229" s="102" t="s">
        <v>57</v>
      </c>
      <c r="C229" s="102" t="s">
        <v>52</v>
      </c>
      <c r="D229" s="102" t="s">
        <v>21</v>
      </c>
      <c r="E229" s="115" t="s">
        <v>18</v>
      </c>
      <c r="F229" s="107">
        <v>10.4</v>
      </c>
      <c r="G229" s="107">
        <v>10.5</v>
      </c>
      <c r="H229" s="102">
        <v>11.7</v>
      </c>
    </row>
    <row r="230" spans="1:8" s="101" customFormat="1" x14ac:dyDescent="0.25">
      <c r="A230" s="102" t="s">
        <v>298</v>
      </c>
      <c r="B230" s="102" t="s">
        <v>57</v>
      </c>
      <c r="C230" s="102" t="s">
        <v>52</v>
      </c>
      <c r="D230" s="102" t="s">
        <v>21</v>
      </c>
      <c r="E230" s="115" t="s">
        <v>19</v>
      </c>
      <c r="F230" s="107">
        <v>6.7</v>
      </c>
      <c r="G230" s="107">
        <v>6.1</v>
      </c>
      <c r="H230" s="102">
        <v>1.6</v>
      </c>
    </row>
    <row r="231" spans="1:8" s="101" customFormat="1" x14ac:dyDescent="0.25">
      <c r="A231" s="104" t="s">
        <v>299</v>
      </c>
      <c r="B231" s="104" t="s">
        <v>57</v>
      </c>
      <c r="C231" s="104" t="s">
        <v>6</v>
      </c>
      <c r="D231" s="104" t="s">
        <v>21</v>
      </c>
      <c r="E231" s="116" t="s">
        <v>4</v>
      </c>
      <c r="F231" s="112">
        <v>100</v>
      </c>
      <c r="G231" s="112">
        <v>100</v>
      </c>
      <c r="H231" s="113">
        <v>0</v>
      </c>
    </row>
    <row r="232" spans="1:8" s="101" customFormat="1" x14ac:dyDescent="0.25">
      <c r="A232" s="104" t="s">
        <v>300</v>
      </c>
      <c r="B232" s="104" t="s">
        <v>57</v>
      </c>
      <c r="C232" s="104" t="s">
        <v>6</v>
      </c>
      <c r="D232" s="104" t="s">
        <v>21</v>
      </c>
      <c r="E232" s="116" t="s">
        <v>21</v>
      </c>
      <c r="F232" s="108">
        <v>100</v>
      </c>
      <c r="G232" s="108">
        <v>100</v>
      </c>
      <c r="H232" s="104">
        <v>0</v>
      </c>
    </row>
    <row r="233" spans="1:8" s="101" customFormat="1" x14ac:dyDescent="0.25">
      <c r="A233" s="104" t="s">
        <v>301</v>
      </c>
      <c r="B233" s="104" t="s">
        <v>57</v>
      </c>
      <c r="C233" s="104" t="s">
        <v>6</v>
      </c>
      <c r="D233" s="104" t="s">
        <v>21</v>
      </c>
      <c r="E233" s="116" t="s">
        <v>65</v>
      </c>
      <c r="F233" s="108">
        <v>63.6</v>
      </c>
      <c r="G233" s="108">
        <v>59.7</v>
      </c>
      <c r="H233" s="104">
        <v>-6.1</v>
      </c>
    </row>
    <row r="234" spans="1:8" s="101" customFormat="1" x14ac:dyDescent="0.25">
      <c r="A234" s="104" t="s">
        <v>302</v>
      </c>
      <c r="B234" s="104" t="s">
        <v>57</v>
      </c>
      <c r="C234" s="104" t="s">
        <v>6</v>
      </c>
      <c r="D234" s="104" t="s">
        <v>21</v>
      </c>
      <c r="E234" s="116" t="s">
        <v>66</v>
      </c>
      <c r="F234" s="108">
        <v>42.6</v>
      </c>
      <c r="G234" s="108">
        <v>36.1</v>
      </c>
      <c r="H234" s="104">
        <v>-15.2</v>
      </c>
    </row>
    <row r="235" spans="1:8" s="101" customFormat="1" x14ac:dyDescent="0.25">
      <c r="A235" s="104" t="s">
        <v>303</v>
      </c>
      <c r="B235" s="104" t="s">
        <v>57</v>
      </c>
      <c r="C235" s="104" t="s">
        <v>6</v>
      </c>
      <c r="D235" s="104" t="s">
        <v>21</v>
      </c>
      <c r="E235" s="116" t="s">
        <v>13</v>
      </c>
      <c r="F235" s="108">
        <v>43.1</v>
      </c>
      <c r="G235" s="108">
        <v>38.6</v>
      </c>
      <c r="H235" s="104">
        <v>-10.3</v>
      </c>
    </row>
    <row r="236" spans="1:8" s="101" customFormat="1" x14ac:dyDescent="0.25">
      <c r="A236" s="104" t="s">
        <v>304</v>
      </c>
      <c r="B236" s="104" t="s">
        <v>57</v>
      </c>
      <c r="C236" s="104" t="s">
        <v>6</v>
      </c>
      <c r="D236" s="104" t="s">
        <v>21</v>
      </c>
      <c r="E236" s="116" t="s">
        <v>16</v>
      </c>
      <c r="F236" s="108">
        <v>34</v>
      </c>
      <c r="G236" s="108">
        <v>32.6</v>
      </c>
      <c r="H236" s="104">
        <v>-4.2</v>
      </c>
    </row>
    <row r="237" spans="1:8" s="101" customFormat="1" x14ac:dyDescent="0.25">
      <c r="A237" s="104" t="s">
        <v>305</v>
      </c>
      <c r="B237" s="104" t="s">
        <v>57</v>
      </c>
      <c r="C237" s="104" t="s">
        <v>6</v>
      </c>
      <c r="D237" s="104" t="s">
        <v>21</v>
      </c>
      <c r="E237" s="116" t="s">
        <v>22</v>
      </c>
      <c r="F237" s="108">
        <v>12.8</v>
      </c>
      <c r="G237" s="108">
        <v>10.6</v>
      </c>
      <c r="H237" s="104">
        <v>-17.7</v>
      </c>
    </row>
    <row r="238" spans="1:8" s="101" customFormat="1" x14ac:dyDescent="0.25">
      <c r="A238" s="104" t="s">
        <v>306</v>
      </c>
      <c r="B238" s="104" t="s">
        <v>57</v>
      </c>
      <c r="C238" s="104" t="s">
        <v>6</v>
      </c>
      <c r="D238" s="104" t="s">
        <v>21</v>
      </c>
      <c r="E238" s="116" t="s">
        <v>17</v>
      </c>
      <c r="F238" s="108">
        <v>26.1</v>
      </c>
      <c r="G238" s="108">
        <v>25.9</v>
      </c>
      <c r="H238" s="104">
        <v>-0.8</v>
      </c>
    </row>
    <row r="239" spans="1:8" s="101" customFormat="1" x14ac:dyDescent="0.25">
      <c r="A239" s="104" t="s">
        <v>307</v>
      </c>
      <c r="B239" s="104" t="s">
        <v>57</v>
      </c>
      <c r="C239" s="104" t="s">
        <v>6</v>
      </c>
      <c r="D239" s="104" t="s">
        <v>21</v>
      </c>
      <c r="E239" s="116" t="s">
        <v>20</v>
      </c>
      <c r="F239" s="108">
        <v>20.5</v>
      </c>
      <c r="G239" s="108">
        <v>19.7</v>
      </c>
      <c r="H239" s="104">
        <v>-4.0999999999999996</v>
      </c>
    </row>
    <row r="240" spans="1:8" s="101" customFormat="1" x14ac:dyDescent="0.25">
      <c r="A240" s="104" t="s">
        <v>308</v>
      </c>
      <c r="B240" s="104" t="s">
        <v>57</v>
      </c>
      <c r="C240" s="104" t="s">
        <v>6</v>
      </c>
      <c r="D240" s="104" t="s">
        <v>21</v>
      </c>
      <c r="E240" s="116" t="s">
        <v>67</v>
      </c>
      <c r="F240" s="108">
        <v>20.399999999999999</v>
      </c>
      <c r="G240" s="108">
        <v>15.6</v>
      </c>
      <c r="H240" s="104">
        <v>-23.2</v>
      </c>
    </row>
    <row r="241" spans="1:8" s="101" customFormat="1" x14ac:dyDescent="0.25">
      <c r="A241" s="104" t="s">
        <v>309</v>
      </c>
      <c r="B241" s="104" t="s">
        <v>57</v>
      </c>
      <c r="C241" s="104" t="s">
        <v>6</v>
      </c>
      <c r="D241" s="104" t="s">
        <v>21</v>
      </c>
      <c r="E241" s="116" t="s">
        <v>18</v>
      </c>
      <c r="F241" s="108">
        <v>40.4</v>
      </c>
      <c r="G241" s="108">
        <v>36.4</v>
      </c>
      <c r="H241" s="104">
        <v>-9.9</v>
      </c>
    </row>
    <row r="242" spans="1:8" s="101" customFormat="1" x14ac:dyDescent="0.25">
      <c r="A242" s="104" t="s">
        <v>310</v>
      </c>
      <c r="B242" s="104" t="s">
        <v>57</v>
      </c>
      <c r="C242" s="104" t="s">
        <v>6</v>
      </c>
      <c r="D242" s="104" t="s">
        <v>21</v>
      </c>
      <c r="E242" s="116" t="s">
        <v>19</v>
      </c>
      <c r="F242" s="108">
        <v>32.4</v>
      </c>
      <c r="G242" s="108">
        <v>28</v>
      </c>
      <c r="H242" s="104">
        <v>-13.7</v>
      </c>
    </row>
    <row r="243" spans="1:8" s="101" customFormat="1" x14ac:dyDescent="0.25">
      <c r="A243" s="102" t="s">
        <v>311</v>
      </c>
      <c r="B243" s="102" t="s">
        <v>57</v>
      </c>
      <c r="C243" s="102" t="s">
        <v>50</v>
      </c>
      <c r="D243" s="102" t="s">
        <v>21</v>
      </c>
      <c r="E243" s="115" t="s">
        <v>4</v>
      </c>
      <c r="F243" s="106">
        <v>28023500</v>
      </c>
      <c r="G243" s="106">
        <v>28271457.600000001</v>
      </c>
      <c r="H243" s="102">
        <v>0.9</v>
      </c>
    </row>
    <row r="244" spans="1:8" s="101" customFormat="1" x14ac:dyDescent="0.25">
      <c r="A244" s="102" t="s">
        <v>312</v>
      </c>
      <c r="B244" s="102" t="s">
        <v>57</v>
      </c>
      <c r="C244" s="102" t="s">
        <v>50</v>
      </c>
      <c r="D244" s="102" t="s">
        <v>21</v>
      </c>
      <c r="E244" s="115" t="s">
        <v>21</v>
      </c>
      <c r="F244" s="106">
        <v>28018876.699999999</v>
      </c>
      <c r="G244" s="106">
        <v>28260046.100000001</v>
      </c>
      <c r="H244" s="102">
        <v>0.9</v>
      </c>
    </row>
    <row r="245" spans="1:8" s="101" customFormat="1" x14ac:dyDescent="0.25">
      <c r="A245" s="102" t="s">
        <v>313</v>
      </c>
      <c r="B245" s="102" t="s">
        <v>57</v>
      </c>
      <c r="C245" s="102" t="s">
        <v>50</v>
      </c>
      <c r="D245" s="102" t="s">
        <v>21</v>
      </c>
      <c r="E245" s="115" t="s">
        <v>65</v>
      </c>
      <c r="F245" s="106">
        <v>17823862.399999999</v>
      </c>
      <c r="G245" s="106">
        <v>16880417.199999999</v>
      </c>
      <c r="H245" s="102">
        <v>-5.3</v>
      </c>
    </row>
    <row r="246" spans="1:8" s="101" customFormat="1" x14ac:dyDescent="0.25">
      <c r="A246" s="102" t="s">
        <v>314</v>
      </c>
      <c r="B246" s="102" t="s">
        <v>57</v>
      </c>
      <c r="C246" s="102" t="s">
        <v>50</v>
      </c>
      <c r="D246" s="102" t="s">
        <v>21</v>
      </c>
      <c r="E246" s="115" t="s">
        <v>66</v>
      </c>
      <c r="F246" s="106">
        <v>11932326.300000001</v>
      </c>
      <c r="G246" s="106">
        <v>10213748.300000001</v>
      </c>
      <c r="H246" s="102">
        <v>-14.4</v>
      </c>
    </row>
    <row r="247" spans="1:8" s="101" customFormat="1" x14ac:dyDescent="0.25">
      <c r="A247" s="102" t="s">
        <v>315</v>
      </c>
      <c r="B247" s="102" t="s">
        <v>57</v>
      </c>
      <c r="C247" s="102" t="s">
        <v>50</v>
      </c>
      <c r="D247" s="102" t="s">
        <v>21</v>
      </c>
      <c r="E247" s="115" t="s">
        <v>13</v>
      </c>
      <c r="F247" s="106">
        <v>12073560</v>
      </c>
      <c r="G247" s="106">
        <v>10924072.199999999</v>
      </c>
      <c r="H247" s="102">
        <v>-9.5</v>
      </c>
    </row>
    <row r="248" spans="1:8" s="101" customFormat="1" x14ac:dyDescent="0.25">
      <c r="A248" s="102" t="s">
        <v>316</v>
      </c>
      <c r="B248" s="102" t="s">
        <v>57</v>
      </c>
      <c r="C248" s="102" t="s">
        <v>50</v>
      </c>
      <c r="D248" s="102" t="s">
        <v>21</v>
      </c>
      <c r="E248" s="115" t="s">
        <v>16</v>
      </c>
      <c r="F248" s="106">
        <v>9535310.4000000004</v>
      </c>
      <c r="G248" s="106">
        <v>9218146.4000000004</v>
      </c>
      <c r="H248" s="102">
        <v>-3.3</v>
      </c>
    </row>
    <row r="249" spans="1:8" s="101" customFormat="1" x14ac:dyDescent="0.25">
      <c r="A249" s="102" t="s">
        <v>317</v>
      </c>
      <c r="B249" s="102" t="s">
        <v>57</v>
      </c>
      <c r="C249" s="102" t="s">
        <v>50</v>
      </c>
      <c r="D249" s="102" t="s">
        <v>21</v>
      </c>
      <c r="E249" s="115" t="s">
        <v>22</v>
      </c>
      <c r="F249" s="106">
        <v>3597090.5</v>
      </c>
      <c r="G249" s="106">
        <v>2986891.4</v>
      </c>
      <c r="H249" s="102">
        <v>-17</v>
      </c>
    </row>
    <row r="250" spans="1:8" s="101" customFormat="1" x14ac:dyDescent="0.25">
      <c r="A250" s="102" t="s">
        <v>318</v>
      </c>
      <c r="B250" s="102" t="s">
        <v>57</v>
      </c>
      <c r="C250" s="102" t="s">
        <v>50</v>
      </c>
      <c r="D250" s="102" t="s">
        <v>21</v>
      </c>
      <c r="E250" s="115" t="s">
        <v>17</v>
      </c>
      <c r="F250" s="106">
        <v>7314255.5</v>
      </c>
      <c r="G250" s="106">
        <v>7323031.7000000002</v>
      </c>
      <c r="H250" s="102">
        <v>0.1</v>
      </c>
    </row>
    <row r="251" spans="1:8" s="101" customFormat="1" x14ac:dyDescent="0.25">
      <c r="A251" s="102" t="s">
        <v>319</v>
      </c>
      <c r="B251" s="102" t="s">
        <v>57</v>
      </c>
      <c r="C251" s="102" t="s">
        <v>50</v>
      </c>
      <c r="D251" s="102" t="s">
        <v>21</v>
      </c>
      <c r="E251" s="115" t="s">
        <v>20</v>
      </c>
      <c r="F251" s="106">
        <v>5747550.2999999998</v>
      </c>
      <c r="G251" s="106">
        <v>5559650</v>
      </c>
      <c r="H251" s="102">
        <v>-3.3</v>
      </c>
    </row>
    <row r="252" spans="1:8" s="101" customFormat="1" x14ac:dyDescent="0.25">
      <c r="A252" s="102" t="s">
        <v>320</v>
      </c>
      <c r="B252" s="102" t="s">
        <v>57</v>
      </c>
      <c r="C252" s="102" t="s">
        <v>50</v>
      </c>
      <c r="D252" s="102" t="s">
        <v>21</v>
      </c>
      <c r="E252" s="115" t="s">
        <v>67</v>
      </c>
      <c r="F252" s="106">
        <v>5705757.5999999996</v>
      </c>
      <c r="G252" s="106">
        <v>4419186.8</v>
      </c>
      <c r="H252" s="102">
        <v>-22.5</v>
      </c>
    </row>
    <row r="253" spans="1:8" s="101" customFormat="1" x14ac:dyDescent="0.25">
      <c r="A253" s="102" t="s">
        <v>321</v>
      </c>
      <c r="B253" s="102" t="s">
        <v>57</v>
      </c>
      <c r="C253" s="102" t="s">
        <v>50</v>
      </c>
      <c r="D253" s="102" t="s">
        <v>21</v>
      </c>
      <c r="E253" s="115" t="s">
        <v>18</v>
      </c>
      <c r="F253" s="106">
        <v>11328165.5</v>
      </c>
      <c r="G253" s="106">
        <v>10298416.9</v>
      </c>
      <c r="H253" s="102">
        <v>-9.1</v>
      </c>
    </row>
    <row r="254" spans="1:8" s="101" customFormat="1" x14ac:dyDescent="0.25">
      <c r="A254" s="102" t="s">
        <v>322</v>
      </c>
      <c r="B254" s="102" t="s">
        <v>57</v>
      </c>
      <c r="C254" s="102" t="s">
        <v>50</v>
      </c>
      <c r="D254" s="102" t="s">
        <v>21</v>
      </c>
      <c r="E254" s="115" t="s">
        <v>19</v>
      </c>
      <c r="F254" s="106">
        <v>9073494.5</v>
      </c>
      <c r="G254" s="106">
        <v>7905503.0999999996</v>
      </c>
      <c r="H254" s="102">
        <v>-12.9</v>
      </c>
    </row>
    <row r="255" spans="1:8" s="101" customFormat="1" x14ac:dyDescent="0.25">
      <c r="A255" s="104" t="s">
        <v>323</v>
      </c>
      <c r="B255" s="104" t="s">
        <v>57</v>
      </c>
      <c r="C255" s="104" t="s">
        <v>48</v>
      </c>
      <c r="D255" s="104" t="s">
        <v>21</v>
      </c>
      <c r="E255" s="116" t="s">
        <v>4</v>
      </c>
      <c r="F255" s="109">
        <v>272.5</v>
      </c>
      <c r="G255" s="109">
        <v>300.5</v>
      </c>
      <c r="H255" s="104">
        <v>10.3</v>
      </c>
    </row>
    <row r="256" spans="1:8" s="101" customFormat="1" x14ac:dyDescent="0.25">
      <c r="A256" s="104" t="s">
        <v>324</v>
      </c>
      <c r="B256" s="104" t="s">
        <v>57</v>
      </c>
      <c r="C256" s="104" t="s">
        <v>48</v>
      </c>
      <c r="D256" s="104" t="s">
        <v>21</v>
      </c>
      <c r="E256" s="116" t="s">
        <v>21</v>
      </c>
      <c r="F256" s="109">
        <v>262.7</v>
      </c>
      <c r="G256" s="109">
        <v>288.8</v>
      </c>
      <c r="H256" s="104">
        <v>9.9</v>
      </c>
    </row>
    <row r="257" spans="1:8" s="101" customFormat="1" x14ac:dyDescent="0.25">
      <c r="A257" s="104" t="s">
        <v>325</v>
      </c>
      <c r="B257" s="104" t="s">
        <v>57</v>
      </c>
      <c r="C257" s="104" t="s">
        <v>48</v>
      </c>
      <c r="D257" s="104" t="s">
        <v>21</v>
      </c>
      <c r="E257" s="116" t="s">
        <v>65</v>
      </c>
      <c r="F257" s="109">
        <v>114.9</v>
      </c>
      <c r="G257" s="109">
        <v>134.80000000000001</v>
      </c>
      <c r="H257" s="104">
        <v>17.3</v>
      </c>
    </row>
    <row r="258" spans="1:8" s="101" customFormat="1" x14ac:dyDescent="0.25">
      <c r="A258" s="104" t="s">
        <v>326</v>
      </c>
      <c r="B258" s="104" t="s">
        <v>57</v>
      </c>
      <c r="C258" s="104" t="s">
        <v>48</v>
      </c>
      <c r="D258" s="104" t="s">
        <v>21</v>
      </c>
      <c r="E258" s="116" t="s">
        <v>66</v>
      </c>
      <c r="F258" s="109">
        <v>89</v>
      </c>
      <c r="G258" s="109">
        <v>114.5</v>
      </c>
      <c r="H258" s="104">
        <v>28.6</v>
      </c>
    </row>
    <row r="259" spans="1:8" s="101" customFormat="1" x14ac:dyDescent="0.25">
      <c r="A259" s="104" t="s">
        <v>327</v>
      </c>
      <c r="B259" s="104" t="s">
        <v>57</v>
      </c>
      <c r="C259" s="104" t="s">
        <v>48</v>
      </c>
      <c r="D259" s="104" t="s">
        <v>21</v>
      </c>
      <c r="E259" s="116" t="s">
        <v>13</v>
      </c>
      <c r="F259" s="109">
        <v>79.900000000000006</v>
      </c>
      <c r="G259" s="109">
        <v>95.8</v>
      </c>
      <c r="H259" s="104">
        <v>19.899999999999999</v>
      </c>
    </row>
    <row r="260" spans="1:8" s="101" customFormat="1" x14ac:dyDescent="0.25">
      <c r="A260" s="104" t="s">
        <v>328</v>
      </c>
      <c r="B260" s="104" t="s">
        <v>57</v>
      </c>
      <c r="C260" s="104" t="s">
        <v>48</v>
      </c>
      <c r="D260" s="104" t="s">
        <v>21</v>
      </c>
      <c r="E260" s="116" t="s">
        <v>16</v>
      </c>
      <c r="F260" s="109">
        <v>76.8</v>
      </c>
      <c r="G260" s="109">
        <v>91.6</v>
      </c>
      <c r="H260" s="104">
        <v>19.2</v>
      </c>
    </row>
    <row r="261" spans="1:8" s="101" customFormat="1" x14ac:dyDescent="0.25">
      <c r="A261" s="104" t="s">
        <v>329</v>
      </c>
      <c r="B261" s="104" t="s">
        <v>57</v>
      </c>
      <c r="C261" s="104" t="s">
        <v>48</v>
      </c>
      <c r="D261" s="104" t="s">
        <v>21</v>
      </c>
      <c r="E261" s="116" t="s">
        <v>22</v>
      </c>
      <c r="F261" s="109">
        <v>91.1</v>
      </c>
      <c r="G261" s="109">
        <v>119.4</v>
      </c>
      <c r="H261" s="104">
        <v>31.1</v>
      </c>
    </row>
    <row r="262" spans="1:8" s="101" customFormat="1" x14ac:dyDescent="0.25">
      <c r="A262" s="104" t="s">
        <v>330</v>
      </c>
      <c r="B262" s="104" t="s">
        <v>57</v>
      </c>
      <c r="C262" s="104" t="s">
        <v>48</v>
      </c>
      <c r="D262" s="104" t="s">
        <v>21</v>
      </c>
      <c r="E262" s="116" t="s">
        <v>17</v>
      </c>
      <c r="F262" s="109">
        <v>57.2</v>
      </c>
      <c r="G262" s="109">
        <v>63</v>
      </c>
      <c r="H262" s="104">
        <v>10.1</v>
      </c>
    </row>
    <row r="263" spans="1:8" s="101" customFormat="1" x14ac:dyDescent="0.25">
      <c r="A263" s="104" t="s">
        <v>331</v>
      </c>
      <c r="B263" s="104" t="s">
        <v>57</v>
      </c>
      <c r="C263" s="104" t="s">
        <v>48</v>
      </c>
      <c r="D263" s="104" t="s">
        <v>21</v>
      </c>
      <c r="E263" s="116" t="s">
        <v>20</v>
      </c>
      <c r="F263" s="109">
        <v>32.299999999999997</v>
      </c>
      <c r="G263" s="109">
        <v>41.4</v>
      </c>
      <c r="H263" s="104">
        <v>28.2</v>
      </c>
    </row>
    <row r="264" spans="1:8" s="101" customFormat="1" x14ac:dyDescent="0.25">
      <c r="A264" s="104" t="s">
        <v>332</v>
      </c>
      <c r="B264" s="104" t="s">
        <v>57</v>
      </c>
      <c r="C264" s="104" t="s">
        <v>48</v>
      </c>
      <c r="D264" s="104" t="s">
        <v>21</v>
      </c>
      <c r="E264" s="116" t="s">
        <v>67</v>
      </c>
      <c r="F264" s="109">
        <v>45.8</v>
      </c>
      <c r="G264" s="109">
        <v>61.8</v>
      </c>
      <c r="H264" s="104">
        <v>35</v>
      </c>
    </row>
    <row r="265" spans="1:8" s="101" customFormat="1" x14ac:dyDescent="0.25">
      <c r="A265" s="104" t="s">
        <v>333</v>
      </c>
      <c r="B265" s="104" t="s">
        <v>57</v>
      </c>
      <c r="C265" s="104" t="s">
        <v>48</v>
      </c>
      <c r="D265" s="104" t="s">
        <v>21</v>
      </c>
      <c r="E265" s="116" t="s">
        <v>18</v>
      </c>
      <c r="F265" s="109">
        <v>67.7</v>
      </c>
      <c r="G265" s="109">
        <v>83.2</v>
      </c>
      <c r="H265" s="104">
        <v>22.9</v>
      </c>
    </row>
    <row r="266" spans="1:8" s="101" customFormat="1" x14ac:dyDescent="0.25">
      <c r="A266" s="104" t="s">
        <v>334</v>
      </c>
      <c r="B266" s="104" t="s">
        <v>57</v>
      </c>
      <c r="C266" s="104" t="s">
        <v>48</v>
      </c>
      <c r="D266" s="104" t="s">
        <v>21</v>
      </c>
      <c r="E266" s="116" t="s">
        <v>19</v>
      </c>
      <c r="F266" s="109">
        <v>54</v>
      </c>
      <c r="G266" s="109">
        <v>62.9</v>
      </c>
      <c r="H266" s="104">
        <v>16.600000000000001</v>
      </c>
    </row>
    <row r="267" spans="1:8" s="101" customFormat="1" x14ac:dyDescent="0.25">
      <c r="A267" s="102" t="s">
        <v>335</v>
      </c>
      <c r="B267" s="102" t="s">
        <v>57</v>
      </c>
      <c r="C267" s="102" t="s">
        <v>49</v>
      </c>
      <c r="D267" s="102" t="s">
        <v>21</v>
      </c>
      <c r="E267" s="115" t="s">
        <v>4</v>
      </c>
      <c r="F267" s="107">
        <v>16.5</v>
      </c>
      <c r="G267" s="107">
        <v>13.7</v>
      </c>
      <c r="H267" s="102">
        <v>-17.2</v>
      </c>
    </row>
    <row r="268" spans="1:8" s="101" customFormat="1" x14ac:dyDescent="0.25">
      <c r="A268" s="102" t="s">
        <v>336</v>
      </c>
      <c r="B268" s="102" t="s">
        <v>57</v>
      </c>
      <c r="C268" s="102" t="s">
        <v>49</v>
      </c>
      <c r="D268" s="102" t="s">
        <v>21</v>
      </c>
      <c r="E268" s="115" t="s">
        <v>21</v>
      </c>
      <c r="F268" s="107">
        <v>14.3</v>
      </c>
      <c r="G268" s="107">
        <v>11.5</v>
      </c>
      <c r="H268" s="102">
        <v>-19.399999999999999</v>
      </c>
    </row>
    <row r="269" spans="1:8" s="101" customFormat="1" x14ac:dyDescent="0.25">
      <c r="A269" s="102" t="s">
        <v>337</v>
      </c>
      <c r="B269" s="102" t="s">
        <v>57</v>
      </c>
      <c r="C269" s="102" t="s">
        <v>49</v>
      </c>
      <c r="D269" s="102" t="s">
        <v>21</v>
      </c>
      <c r="E269" s="115" t="s">
        <v>65</v>
      </c>
      <c r="F269" s="107">
        <v>5.2</v>
      </c>
      <c r="G269" s="107">
        <v>4.5</v>
      </c>
      <c r="H269" s="102">
        <v>-12.5</v>
      </c>
    </row>
    <row r="270" spans="1:8" s="101" customFormat="1" x14ac:dyDescent="0.25">
      <c r="A270" s="102" t="s">
        <v>338</v>
      </c>
      <c r="B270" s="102" t="s">
        <v>57</v>
      </c>
      <c r="C270" s="102" t="s">
        <v>49</v>
      </c>
      <c r="D270" s="102" t="s">
        <v>21</v>
      </c>
      <c r="E270" s="115" t="s">
        <v>66</v>
      </c>
      <c r="F270" s="107">
        <v>4.5</v>
      </c>
      <c r="G270" s="107">
        <v>4</v>
      </c>
      <c r="H270" s="102">
        <v>-10.1</v>
      </c>
    </row>
    <row r="271" spans="1:8" s="101" customFormat="1" x14ac:dyDescent="0.25">
      <c r="A271" s="102" t="s">
        <v>339</v>
      </c>
      <c r="B271" s="102" t="s">
        <v>57</v>
      </c>
      <c r="C271" s="102" t="s">
        <v>49</v>
      </c>
      <c r="D271" s="102" t="s">
        <v>21</v>
      </c>
      <c r="E271" s="115" t="s">
        <v>13</v>
      </c>
      <c r="F271" s="107">
        <v>3.7</v>
      </c>
      <c r="G271" s="107">
        <v>3.2</v>
      </c>
      <c r="H271" s="102">
        <v>-13.2</v>
      </c>
    </row>
    <row r="272" spans="1:8" s="101" customFormat="1" x14ac:dyDescent="0.25">
      <c r="A272" s="102" t="s">
        <v>340</v>
      </c>
      <c r="B272" s="102" t="s">
        <v>57</v>
      </c>
      <c r="C272" s="102" t="s">
        <v>49</v>
      </c>
      <c r="D272" s="102" t="s">
        <v>21</v>
      </c>
      <c r="E272" s="115" t="s">
        <v>16</v>
      </c>
      <c r="F272" s="107">
        <v>3.6</v>
      </c>
      <c r="G272" s="107">
        <v>3.1</v>
      </c>
      <c r="H272" s="102">
        <v>-14</v>
      </c>
    </row>
    <row r="273" spans="1:8" s="101" customFormat="1" x14ac:dyDescent="0.25">
      <c r="A273" s="102" t="s">
        <v>341</v>
      </c>
      <c r="B273" s="102" t="s">
        <v>57</v>
      </c>
      <c r="C273" s="102" t="s">
        <v>49</v>
      </c>
      <c r="D273" s="102" t="s">
        <v>21</v>
      </c>
      <c r="E273" s="115" t="s">
        <v>22</v>
      </c>
      <c r="F273" s="107">
        <v>5.6</v>
      </c>
      <c r="G273" s="107">
        <v>5</v>
      </c>
      <c r="H273" s="102">
        <v>-9.4</v>
      </c>
    </row>
    <row r="274" spans="1:8" s="101" customFormat="1" x14ac:dyDescent="0.25">
      <c r="A274" s="102" t="s">
        <v>342</v>
      </c>
      <c r="B274" s="102" t="s">
        <v>57</v>
      </c>
      <c r="C274" s="102" t="s">
        <v>49</v>
      </c>
      <c r="D274" s="102" t="s">
        <v>21</v>
      </c>
      <c r="E274" s="115" t="s">
        <v>17</v>
      </c>
      <c r="F274" s="107">
        <v>7.1</v>
      </c>
      <c r="G274" s="107">
        <v>6</v>
      </c>
      <c r="H274" s="102">
        <v>-15.4</v>
      </c>
    </row>
    <row r="275" spans="1:8" s="101" customFormat="1" x14ac:dyDescent="0.25">
      <c r="A275" s="102" t="s">
        <v>343</v>
      </c>
      <c r="B275" s="102" t="s">
        <v>57</v>
      </c>
      <c r="C275" s="102" t="s">
        <v>49</v>
      </c>
      <c r="D275" s="102" t="s">
        <v>21</v>
      </c>
      <c r="E275" s="115" t="s">
        <v>20</v>
      </c>
      <c r="F275" s="107">
        <v>2.2999999999999998</v>
      </c>
      <c r="G275" s="107">
        <v>2</v>
      </c>
      <c r="H275" s="102">
        <v>-15.2</v>
      </c>
    </row>
    <row r="276" spans="1:8" s="101" customFormat="1" x14ac:dyDescent="0.25">
      <c r="A276" s="102" t="s">
        <v>344</v>
      </c>
      <c r="B276" s="102" t="s">
        <v>57</v>
      </c>
      <c r="C276" s="102" t="s">
        <v>49</v>
      </c>
      <c r="D276" s="102" t="s">
        <v>21</v>
      </c>
      <c r="E276" s="115" t="s">
        <v>67</v>
      </c>
      <c r="F276" s="107">
        <v>4.4000000000000004</v>
      </c>
      <c r="G276" s="107">
        <v>3.6</v>
      </c>
      <c r="H276" s="102">
        <v>-18.100000000000001</v>
      </c>
    </row>
    <row r="277" spans="1:8" s="101" customFormat="1" x14ac:dyDescent="0.25">
      <c r="A277" s="102" t="s">
        <v>345</v>
      </c>
      <c r="B277" s="102" t="s">
        <v>57</v>
      </c>
      <c r="C277" s="102" t="s">
        <v>49</v>
      </c>
      <c r="D277" s="102" t="s">
        <v>21</v>
      </c>
      <c r="E277" s="115" t="s">
        <v>18</v>
      </c>
      <c r="F277" s="107">
        <v>3.2</v>
      </c>
      <c r="G277" s="107">
        <v>3.1</v>
      </c>
      <c r="H277" s="102">
        <v>-1.9</v>
      </c>
    </row>
    <row r="278" spans="1:8" s="101" customFormat="1" x14ac:dyDescent="0.25">
      <c r="A278" s="102" t="s">
        <v>346</v>
      </c>
      <c r="B278" s="102" t="s">
        <v>57</v>
      </c>
      <c r="C278" s="102" t="s">
        <v>49</v>
      </c>
      <c r="D278" s="102" t="s">
        <v>21</v>
      </c>
      <c r="E278" s="115" t="s">
        <v>19</v>
      </c>
      <c r="F278" s="107">
        <v>3</v>
      </c>
      <c r="G278" s="107">
        <v>3.1</v>
      </c>
      <c r="H278" s="102">
        <v>1.3</v>
      </c>
    </row>
    <row r="279" spans="1:8" s="101" customFormat="1" x14ac:dyDescent="0.25">
      <c r="A279" s="104" t="s">
        <v>347</v>
      </c>
      <c r="B279" s="104" t="s">
        <v>57</v>
      </c>
      <c r="C279" s="104" t="s">
        <v>51</v>
      </c>
      <c r="D279" s="104" t="s">
        <v>21</v>
      </c>
      <c r="E279" s="116" t="s">
        <v>4</v>
      </c>
      <c r="F279" s="104">
        <v>16.5</v>
      </c>
      <c r="G279" s="104">
        <v>22</v>
      </c>
      <c r="H279" s="104">
        <v>33.200000000000003</v>
      </c>
    </row>
    <row r="280" spans="1:8" s="101" customFormat="1" x14ac:dyDescent="0.25">
      <c r="A280" s="104" t="s">
        <v>348</v>
      </c>
      <c r="B280" s="104" t="s">
        <v>57</v>
      </c>
      <c r="C280" s="104" t="s">
        <v>51</v>
      </c>
      <c r="D280" s="104" t="s">
        <v>21</v>
      </c>
      <c r="E280" s="116" t="s">
        <v>21</v>
      </c>
      <c r="F280" s="104">
        <v>18.399999999999999</v>
      </c>
      <c r="G280" s="104">
        <v>25.1</v>
      </c>
      <c r="H280" s="104">
        <v>36.4</v>
      </c>
    </row>
    <row r="281" spans="1:8" s="101" customFormat="1" x14ac:dyDescent="0.25">
      <c r="A281" s="104" t="s">
        <v>349</v>
      </c>
      <c r="B281" s="104" t="s">
        <v>57</v>
      </c>
      <c r="C281" s="104" t="s">
        <v>51</v>
      </c>
      <c r="D281" s="104" t="s">
        <v>21</v>
      </c>
      <c r="E281" s="116" t="s">
        <v>65</v>
      </c>
      <c r="F281" s="104">
        <v>22.1</v>
      </c>
      <c r="G281" s="104">
        <v>29.7</v>
      </c>
      <c r="H281" s="104">
        <v>34.200000000000003</v>
      </c>
    </row>
    <row r="282" spans="1:8" s="101" customFormat="1" x14ac:dyDescent="0.25">
      <c r="A282" s="104" t="s">
        <v>350</v>
      </c>
      <c r="B282" s="104" t="s">
        <v>57</v>
      </c>
      <c r="C282" s="104" t="s">
        <v>51</v>
      </c>
      <c r="D282" s="104" t="s">
        <v>21</v>
      </c>
      <c r="E282" s="116" t="s">
        <v>66</v>
      </c>
      <c r="F282" s="104">
        <v>19.899999999999999</v>
      </c>
      <c r="G282" s="104">
        <v>28.5</v>
      </c>
      <c r="H282" s="104">
        <v>43</v>
      </c>
    </row>
    <row r="283" spans="1:8" s="101" customFormat="1" x14ac:dyDescent="0.25">
      <c r="A283" s="104" t="s">
        <v>351</v>
      </c>
      <c r="B283" s="104" t="s">
        <v>57</v>
      </c>
      <c r="C283" s="104" t="s">
        <v>51</v>
      </c>
      <c r="D283" s="104" t="s">
        <v>21</v>
      </c>
      <c r="E283" s="116" t="s">
        <v>13</v>
      </c>
      <c r="F283" s="104">
        <v>21.5</v>
      </c>
      <c r="G283" s="104">
        <v>29.7</v>
      </c>
      <c r="H283" s="104">
        <v>38.1</v>
      </c>
    </row>
    <row r="284" spans="1:8" s="101" customFormat="1" x14ac:dyDescent="0.25">
      <c r="A284" s="104" t="s">
        <v>352</v>
      </c>
      <c r="B284" s="104" t="s">
        <v>57</v>
      </c>
      <c r="C284" s="104" t="s">
        <v>51</v>
      </c>
      <c r="D284" s="104" t="s">
        <v>21</v>
      </c>
      <c r="E284" s="116" t="s">
        <v>16</v>
      </c>
      <c r="F284" s="104">
        <v>21.6</v>
      </c>
      <c r="G284" s="104">
        <v>29.9</v>
      </c>
      <c r="H284" s="104">
        <v>38.6</v>
      </c>
    </row>
    <row r="285" spans="1:8" s="101" customFormat="1" x14ac:dyDescent="0.25">
      <c r="A285" s="104" t="s">
        <v>353</v>
      </c>
      <c r="B285" s="104" t="s">
        <v>57</v>
      </c>
      <c r="C285" s="104" t="s">
        <v>51</v>
      </c>
      <c r="D285" s="104" t="s">
        <v>21</v>
      </c>
      <c r="E285" s="116" t="s">
        <v>22</v>
      </c>
      <c r="F285" s="104">
        <v>16.399999999999999</v>
      </c>
      <c r="G285" s="104">
        <v>23.7</v>
      </c>
      <c r="H285" s="104">
        <v>44.4</v>
      </c>
    </row>
    <row r="286" spans="1:8" s="101" customFormat="1" x14ac:dyDescent="0.25">
      <c r="A286" s="104" t="s">
        <v>354</v>
      </c>
      <c r="B286" s="104" t="s">
        <v>57</v>
      </c>
      <c r="C286" s="104" t="s">
        <v>51</v>
      </c>
      <c r="D286" s="104" t="s">
        <v>21</v>
      </c>
      <c r="E286" s="116" t="s">
        <v>17</v>
      </c>
      <c r="F286" s="104">
        <v>8.1</v>
      </c>
      <c r="G286" s="104">
        <v>10.6</v>
      </c>
      <c r="H286" s="104">
        <v>30.2</v>
      </c>
    </row>
    <row r="287" spans="1:8" s="101" customFormat="1" x14ac:dyDescent="0.25">
      <c r="A287" s="104" t="s">
        <v>355</v>
      </c>
      <c r="B287" s="104" t="s">
        <v>57</v>
      </c>
      <c r="C287" s="104" t="s">
        <v>51</v>
      </c>
      <c r="D287" s="104" t="s">
        <v>21</v>
      </c>
      <c r="E287" s="116" t="s">
        <v>20</v>
      </c>
      <c r="F287" s="104">
        <v>14</v>
      </c>
      <c r="G287" s="104">
        <v>21.1</v>
      </c>
      <c r="H287" s="104">
        <v>51</v>
      </c>
    </row>
    <row r="288" spans="1:8" s="101" customFormat="1" x14ac:dyDescent="0.25">
      <c r="A288" s="104" t="s">
        <v>356</v>
      </c>
      <c r="B288" s="104" t="s">
        <v>57</v>
      </c>
      <c r="C288" s="104" t="s">
        <v>51</v>
      </c>
      <c r="D288" s="104" t="s">
        <v>21</v>
      </c>
      <c r="E288" s="116" t="s">
        <v>67</v>
      </c>
      <c r="F288" s="104">
        <v>10.4</v>
      </c>
      <c r="G288" s="104">
        <v>17.100000000000001</v>
      </c>
      <c r="H288" s="104">
        <v>64.8</v>
      </c>
    </row>
    <row r="289" spans="1:8" s="101" customFormat="1" x14ac:dyDescent="0.25">
      <c r="A289" s="104" t="s">
        <v>357</v>
      </c>
      <c r="B289" s="104" t="s">
        <v>57</v>
      </c>
      <c r="C289" s="104" t="s">
        <v>51</v>
      </c>
      <c r="D289" s="104" t="s">
        <v>21</v>
      </c>
      <c r="E289" s="116" t="s">
        <v>18</v>
      </c>
      <c r="F289" s="104">
        <v>21.3</v>
      </c>
      <c r="G289" s="104">
        <v>26.8</v>
      </c>
      <c r="H289" s="104">
        <v>25.4</v>
      </c>
    </row>
    <row r="290" spans="1:8" s="101" customFormat="1" x14ac:dyDescent="0.25">
      <c r="A290" s="104" t="s">
        <v>358</v>
      </c>
      <c r="B290" s="104" t="s">
        <v>57</v>
      </c>
      <c r="C290" s="104" t="s">
        <v>51</v>
      </c>
      <c r="D290" s="104" t="s">
        <v>21</v>
      </c>
      <c r="E290" s="116" t="s">
        <v>19</v>
      </c>
      <c r="F290" s="104">
        <v>17.899999999999999</v>
      </c>
      <c r="G290" s="104">
        <v>20.6</v>
      </c>
      <c r="H290" s="104">
        <v>15.1</v>
      </c>
    </row>
    <row r="291" spans="1:8" s="101" customFormat="1" x14ac:dyDescent="0.25">
      <c r="A291" s="102" t="s">
        <v>359</v>
      </c>
      <c r="B291" s="102" t="s">
        <v>58</v>
      </c>
      <c r="C291" s="102" t="s">
        <v>52</v>
      </c>
      <c r="D291" s="102" t="s">
        <v>21</v>
      </c>
      <c r="E291" s="115" t="s">
        <v>4</v>
      </c>
      <c r="F291" s="110">
        <v>103.7</v>
      </c>
      <c r="G291" s="110">
        <v>104.4</v>
      </c>
      <c r="H291" s="111">
        <v>13.6</v>
      </c>
    </row>
    <row r="292" spans="1:8" s="101" customFormat="1" x14ac:dyDescent="0.25">
      <c r="A292" s="102" t="s">
        <v>360</v>
      </c>
      <c r="B292" s="102" t="s">
        <v>58</v>
      </c>
      <c r="C292" s="102" t="s">
        <v>52</v>
      </c>
      <c r="D292" s="102" t="s">
        <v>21</v>
      </c>
      <c r="E292" s="115" t="s">
        <v>21</v>
      </c>
      <c r="F292" s="107">
        <v>100</v>
      </c>
      <c r="G292" s="107">
        <v>100</v>
      </c>
      <c r="H292" s="102">
        <v>12.8</v>
      </c>
    </row>
    <row r="293" spans="1:8" s="101" customFormat="1" x14ac:dyDescent="0.25">
      <c r="A293" s="102" t="s">
        <v>361</v>
      </c>
      <c r="B293" s="102" t="s">
        <v>58</v>
      </c>
      <c r="C293" s="102" t="s">
        <v>52</v>
      </c>
      <c r="D293" s="102" t="s">
        <v>21</v>
      </c>
      <c r="E293" s="115" t="s">
        <v>65</v>
      </c>
      <c r="F293" s="107">
        <v>27.9</v>
      </c>
      <c r="G293" s="107">
        <v>27.9</v>
      </c>
      <c r="H293" s="102">
        <v>12.7</v>
      </c>
    </row>
    <row r="294" spans="1:8" s="101" customFormat="1" x14ac:dyDescent="0.25">
      <c r="A294" s="102" t="s">
        <v>362</v>
      </c>
      <c r="B294" s="102" t="s">
        <v>58</v>
      </c>
      <c r="C294" s="102" t="s">
        <v>52</v>
      </c>
      <c r="D294" s="102" t="s">
        <v>21</v>
      </c>
      <c r="E294" s="115" t="s">
        <v>66</v>
      </c>
      <c r="F294" s="107">
        <v>14.4</v>
      </c>
      <c r="G294" s="107">
        <v>14.3</v>
      </c>
      <c r="H294" s="102">
        <v>12.3</v>
      </c>
    </row>
    <row r="295" spans="1:8" s="101" customFormat="1" x14ac:dyDescent="0.25">
      <c r="A295" s="102" t="s">
        <v>363</v>
      </c>
      <c r="B295" s="102" t="s">
        <v>58</v>
      </c>
      <c r="C295" s="102" t="s">
        <v>52</v>
      </c>
      <c r="D295" s="102" t="s">
        <v>21</v>
      </c>
      <c r="E295" s="115" t="s">
        <v>13</v>
      </c>
      <c r="F295" s="107">
        <v>13.1</v>
      </c>
      <c r="G295" s="107">
        <v>12.8</v>
      </c>
      <c r="H295" s="102">
        <v>9.9</v>
      </c>
    </row>
    <row r="296" spans="1:8" s="101" customFormat="1" x14ac:dyDescent="0.25">
      <c r="A296" s="102" t="s">
        <v>364</v>
      </c>
      <c r="B296" s="102" t="s">
        <v>58</v>
      </c>
      <c r="C296" s="102" t="s">
        <v>52</v>
      </c>
      <c r="D296" s="102" t="s">
        <v>21</v>
      </c>
      <c r="E296" s="115" t="s">
        <v>16</v>
      </c>
      <c r="F296" s="107">
        <v>10</v>
      </c>
      <c r="G296" s="107">
        <v>10.3</v>
      </c>
      <c r="H296" s="102">
        <v>16.100000000000001</v>
      </c>
    </row>
    <row r="297" spans="1:8" s="101" customFormat="1" x14ac:dyDescent="0.25">
      <c r="A297" s="102" t="s">
        <v>365</v>
      </c>
      <c r="B297" s="102" t="s">
        <v>58</v>
      </c>
      <c r="C297" s="102" t="s">
        <v>52</v>
      </c>
      <c r="D297" s="102" t="s">
        <v>21</v>
      </c>
      <c r="E297" s="115" t="s">
        <v>22</v>
      </c>
      <c r="F297" s="107">
        <v>4.4000000000000004</v>
      </c>
      <c r="G297" s="107">
        <v>4.3</v>
      </c>
      <c r="H297" s="102">
        <v>9</v>
      </c>
    </row>
    <row r="298" spans="1:8" s="101" customFormat="1" x14ac:dyDescent="0.25">
      <c r="A298" s="102" t="s">
        <v>366</v>
      </c>
      <c r="B298" s="102" t="s">
        <v>58</v>
      </c>
      <c r="C298" s="102" t="s">
        <v>52</v>
      </c>
      <c r="D298" s="102" t="s">
        <v>21</v>
      </c>
      <c r="E298" s="115" t="s">
        <v>17</v>
      </c>
      <c r="F298" s="107">
        <v>5.6</v>
      </c>
      <c r="G298" s="107">
        <v>5.7</v>
      </c>
      <c r="H298" s="102">
        <v>14.2</v>
      </c>
    </row>
    <row r="299" spans="1:8" s="101" customFormat="1" x14ac:dyDescent="0.25">
      <c r="A299" s="102" t="s">
        <v>367</v>
      </c>
      <c r="B299" s="102" t="s">
        <v>58</v>
      </c>
      <c r="C299" s="102" t="s">
        <v>52</v>
      </c>
      <c r="D299" s="102" t="s">
        <v>21</v>
      </c>
      <c r="E299" s="115" t="s">
        <v>20</v>
      </c>
      <c r="F299" s="107">
        <v>2.5</v>
      </c>
      <c r="G299" s="107">
        <v>2.9</v>
      </c>
      <c r="H299" s="102">
        <v>30.3</v>
      </c>
    </row>
    <row r="300" spans="1:8" s="101" customFormat="1" x14ac:dyDescent="0.25">
      <c r="A300" s="102" t="s">
        <v>368</v>
      </c>
      <c r="B300" s="102" t="s">
        <v>58</v>
      </c>
      <c r="C300" s="102" t="s">
        <v>52</v>
      </c>
      <c r="D300" s="102" t="s">
        <v>21</v>
      </c>
      <c r="E300" s="115" t="s">
        <v>67</v>
      </c>
      <c r="F300" s="107">
        <v>3.5</v>
      </c>
      <c r="G300" s="107">
        <v>3.2</v>
      </c>
      <c r="H300" s="102">
        <v>3.8</v>
      </c>
    </row>
    <row r="301" spans="1:8" s="101" customFormat="1" x14ac:dyDescent="0.25">
      <c r="A301" s="102" t="s">
        <v>369</v>
      </c>
      <c r="B301" s="102" t="s">
        <v>58</v>
      </c>
      <c r="C301" s="102" t="s">
        <v>52</v>
      </c>
      <c r="D301" s="102" t="s">
        <v>21</v>
      </c>
      <c r="E301" s="115" t="s">
        <v>18</v>
      </c>
      <c r="F301" s="107">
        <v>10.6</v>
      </c>
      <c r="G301" s="107">
        <v>10.5</v>
      </c>
      <c r="H301" s="102">
        <v>11.6</v>
      </c>
    </row>
    <row r="302" spans="1:8" s="101" customFormat="1" x14ac:dyDescent="0.25">
      <c r="A302" s="102" t="s">
        <v>370</v>
      </c>
      <c r="B302" s="102" t="s">
        <v>58</v>
      </c>
      <c r="C302" s="102" t="s">
        <v>52</v>
      </c>
      <c r="D302" s="102" t="s">
        <v>21</v>
      </c>
      <c r="E302" s="115" t="s">
        <v>19</v>
      </c>
      <c r="F302" s="107">
        <v>6.5</v>
      </c>
      <c r="G302" s="107">
        <v>6.2</v>
      </c>
      <c r="H302" s="102">
        <v>8.5</v>
      </c>
    </row>
    <row r="303" spans="1:8" s="101" customFormat="1" x14ac:dyDescent="0.25">
      <c r="A303" s="104" t="s">
        <v>371</v>
      </c>
      <c r="B303" s="104" t="s">
        <v>58</v>
      </c>
      <c r="C303" s="104" t="s">
        <v>6</v>
      </c>
      <c r="D303" s="104" t="s">
        <v>21</v>
      </c>
      <c r="E303" s="116" t="s">
        <v>4</v>
      </c>
      <c r="F303" s="112">
        <v>100</v>
      </c>
      <c r="G303" s="112">
        <v>100</v>
      </c>
      <c r="H303" s="113">
        <v>0</v>
      </c>
    </row>
    <row r="304" spans="1:8" s="101" customFormat="1" x14ac:dyDescent="0.25">
      <c r="A304" s="104" t="s">
        <v>372</v>
      </c>
      <c r="B304" s="104" t="s">
        <v>58</v>
      </c>
      <c r="C304" s="104" t="s">
        <v>6</v>
      </c>
      <c r="D304" s="104" t="s">
        <v>21</v>
      </c>
      <c r="E304" s="116" t="s">
        <v>21</v>
      </c>
      <c r="F304" s="108">
        <v>100</v>
      </c>
      <c r="G304" s="108">
        <v>100</v>
      </c>
      <c r="H304" s="104">
        <v>0</v>
      </c>
    </row>
    <row r="305" spans="1:8" s="101" customFormat="1" x14ac:dyDescent="0.25">
      <c r="A305" s="104" t="s">
        <v>373</v>
      </c>
      <c r="B305" s="104" t="s">
        <v>58</v>
      </c>
      <c r="C305" s="104" t="s">
        <v>6</v>
      </c>
      <c r="D305" s="104" t="s">
        <v>21</v>
      </c>
      <c r="E305" s="116" t="s">
        <v>65</v>
      </c>
      <c r="F305" s="108">
        <v>74.2</v>
      </c>
      <c r="G305" s="108">
        <v>69.2</v>
      </c>
      <c r="H305" s="104">
        <v>-6.9</v>
      </c>
    </row>
    <row r="306" spans="1:8" s="101" customFormat="1" x14ac:dyDescent="0.25">
      <c r="A306" s="104" t="s">
        <v>374</v>
      </c>
      <c r="B306" s="104" t="s">
        <v>58</v>
      </c>
      <c r="C306" s="104" t="s">
        <v>6</v>
      </c>
      <c r="D306" s="104" t="s">
        <v>21</v>
      </c>
      <c r="E306" s="116" t="s">
        <v>66</v>
      </c>
      <c r="F306" s="108">
        <v>54.2</v>
      </c>
      <c r="G306" s="108">
        <v>46.9</v>
      </c>
      <c r="H306" s="104">
        <v>-13.3</v>
      </c>
    </row>
    <row r="307" spans="1:8" s="101" customFormat="1" x14ac:dyDescent="0.25">
      <c r="A307" s="104" t="s">
        <v>375</v>
      </c>
      <c r="B307" s="104" t="s">
        <v>58</v>
      </c>
      <c r="C307" s="104" t="s">
        <v>6</v>
      </c>
      <c r="D307" s="104" t="s">
        <v>21</v>
      </c>
      <c r="E307" s="116" t="s">
        <v>13</v>
      </c>
      <c r="F307" s="108">
        <v>55</v>
      </c>
      <c r="G307" s="108">
        <v>48.8</v>
      </c>
      <c r="H307" s="104">
        <v>-11.3</v>
      </c>
    </row>
    <row r="308" spans="1:8" s="101" customFormat="1" x14ac:dyDescent="0.25">
      <c r="A308" s="104" t="s">
        <v>376</v>
      </c>
      <c r="B308" s="104" t="s">
        <v>58</v>
      </c>
      <c r="C308" s="104" t="s">
        <v>6</v>
      </c>
      <c r="D308" s="104" t="s">
        <v>21</v>
      </c>
      <c r="E308" s="116" t="s">
        <v>16</v>
      </c>
      <c r="F308" s="108">
        <v>46</v>
      </c>
      <c r="G308" s="108">
        <v>42.4</v>
      </c>
      <c r="H308" s="104">
        <v>-7.8</v>
      </c>
    </row>
    <row r="309" spans="1:8" s="101" customFormat="1" x14ac:dyDescent="0.25">
      <c r="A309" s="104" t="s">
        <v>377</v>
      </c>
      <c r="B309" s="104" t="s">
        <v>58</v>
      </c>
      <c r="C309" s="104" t="s">
        <v>6</v>
      </c>
      <c r="D309" s="104" t="s">
        <v>21</v>
      </c>
      <c r="E309" s="116" t="s">
        <v>22</v>
      </c>
      <c r="F309" s="108">
        <v>17.399999999999999</v>
      </c>
      <c r="G309" s="108">
        <v>13.3</v>
      </c>
      <c r="H309" s="104">
        <v>-23.9</v>
      </c>
    </row>
    <row r="310" spans="1:8" s="101" customFormat="1" x14ac:dyDescent="0.25">
      <c r="A310" s="104" t="s">
        <v>378</v>
      </c>
      <c r="B310" s="104" t="s">
        <v>58</v>
      </c>
      <c r="C310" s="104" t="s">
        <v>6</v>
      </c>
      <c r="D310" s="104" t="s">
        <v>21</v>
      </c>
      <c r="E310" s="116" t="s">
        <v>17</v>
      </c>
      <c r="F310" s="108">
        <v>35.4</v>
      </c>
      <c r="G310" s="108">
        <v>36.200000000000003</v>
      </c>
      <c r="H310" s="104">
        <v>2.4</v>
      </c>
    </row>
    <row r="311" spans="1:8" s="101" customFormat="1" x14ac:dyDescent="0.25">
      <c r="A311" s="104" t="s">
        <v>379</v>
      </c>
      <c r="B311" s="104" t="s">
        <v>58</v>
      </c>
      <c r="C311" s="104" t="s">
        <v>6</v>
      </c>
      <c r="D311" s="104" t="s">
        <v>21</v>
      </c>
      <c r="E311" s="116" t="s">
        <v>20</v>
      </c>
      <c r="F311" s="108">
        <v>32.4</v>
      </c>
      <c r="G311" s="108">
        <v>30.9</v>
      </c>
      <c r="H311" s="104">
        <v>-4.4000000000000004</v>
      </c>
    </row>
    <row r="312" spans="1:8" s="101" customFormat="1" x14ac:dyDescent="0.25">
      <c r="A312" s="104" t="s">
        <v>380</v>
      </c>
      <c r="B312" s="104" t="s">
        <v>58</v>
      </c>
      <c r="C312" s="104" t="s">
        <v>6</v>
      </c>
      <c r="D312" s="104" t="s">
        <v>21</v>
      </c>
      <c r="E312" s="116" t="s">
        <v>67</v>
      </c>
      <c r="F312" s="108">
        <v>28.8</v>
      </c>
      <c r="G312" s="108">
        <v>21.6</v>
      </c>
      <c r="H312" s="104">
        <v>-24.9</v>
      </c>
    </row>
    <row r="313" spans="1:8" s="101" customFormat="1" x14ac:dyDescent="0.25">
      <c r="A313" s="104" t="s">
        <v>381</v>
      </c>
      <c r="B313" s="104" t="s">
        <v>58</v>
      </c>
      <c r="C313" s="104" t="s">
        <v>6</v>
      </c>
      <c r="D313" s="104" t="s">
        <v>21</v>
      </c>
      <c r="E313" s="116" t="s">
        <v>18</v>
      </c>
      <c r="F313" s="108">
        <v>51</v>
      </c>
      <c r="G313" s="108">
        <v>45.4</v>
      </c>
      <c r="H313" s="104">
        <v>-10.9</v>
      </c>
    </row>
    <row r="314" spans="1:8" s="101" customFormat="1" x14ac:dyDescent="0.25">
      <c r="A314" s="104" t="s">
        <v>382</v>
      </c>
      <c r="B314" s="104" t="s">
        <v>58</v>
      </c>
      <c r="C314" s="104" t="s">
        <v>6</v>
      </c>
      <c r="D314" s="104" t="s">
        <v>21</v>
      </c>
      <c r="E314" s="116" t="s">
        <v>19</v>
      </c>
      <c r="F314" s="108">
        <v>42.7</v>
      </c>
      <c r="G314" s="108">
        <v>37.5</v>
      </c>
      <c r="H314" s="104">
        <v>-12.4</v>
      </c>
    </row>
    <row r="315" spans="1:8" s="101" customFormat="1" x14ac:dyDescent="0.25">
      <c r="A315" s="102" t="s">
        <v>383</v>
      </c>
      <c r="B315" s="102" t="s">
        <v>58</v>
      </c>
      <c r="C315" s="102" t="s">
        <v>50</v>
      </c>
      <c r="D315" s="102" t="s">
        <v>21</v>
      </c>
      <c r="E315" s="115" t="s">
        <v>4</v>
      </c>
      <c r="F315" s="106">
        <v>28022635.600000001</v>
      </c>
      <c r="G315" s="106">
        <v>28266417</v>
      </c>
      <c r="H315" s="102">
        <v>0.9</v>
      </c>
    </row>
    <row r="316" spans="1:8" s="101" customFormat="1" x14ac:dyDescent="0.25">
      <c r="A316" s="102" t="s">
        <v>384</v>
      </c>
      <c r="B316" s="102" t="s">
        <v>58</v>
      </c>
      <c r="C316" s="102" t="s">
        <v>50</v>
      </c>
      <c r="D316" s="102" t="s">
        <v>21</v>
      </c>
      <c r="E316" s="115" t="s">
        <v>21</v>
      </c>
      <c r="F316" s="106">
        <v>28019678.5</v>
      </c>
      <c r="G316" s="106">
        <v>28260306.899999999</v>
      </c>
      <c r="H316" s="102">
        <v>0.9</v>
      </c>
    </row>
    <row r="317" spans="1:8" s="101" customFormat="1" x14ac:dyDescent="0.25">
      <c r="A317" s="102" t="s">
        <v>385</v>
      </c>
      <c r="B317" s="102" t="s">
        <v>58</v>
      </c>
      <c r="C317" s="102" t="s">
        <v>50</v>
      </c>
      <c r="D317" s="102" t="s">
        <v>21</v>
      </c>
      <c r="E317" s="115" t="s">
        <v>65</v>
      </c>
      <c r="F317" s="106">
        <v>20807727</v>
      </c>
      <c r="G317" s="106">
        <v>19553289.300000001</v>
      </c>
      <c r="H317" s="102">
        <v>-6</v>
      </c>
    </row>
    <row r="318" spans="1:8" s="101" customFormat="1" x14ac:dyDescent="0.25">
      <c r="A318" s="102" t="s">
        <v>386</v>
      </c>
      <c r="B318" s="102" t="s">
        <v>58</v>
      </c>
      <c r="C318" s="102" t="s">
        <v>50</v>
      </c>
      <c r="D318" s="102" t="s">
        <v>21</v>
      </c>
      <c r="E318" s="115" t="s">
        <v>66</v>
      </c>
      <c r="F318" s="106">
        <v>15182185.1</v>
      </c>
      <c r="G318" s="106">
        <v>13272556.300000001</v>
      </c>
      <c r="H318" s="102">
        <v>-12.6</v>
      </c>
    </row>
    <row r="319" spans="1:8" s="101" customFormat="1" x14ac:dyDescent="0.25">
      <c r="A319" s="102" t="s">
        <v>387</v>
      </c>
      <c r="B319" s="102" t="s">
        <v>58</v>
      </c>
      <c r="C319" s="102" t="s">
        <v>50</v>
      </c>
      <c r="D319" s="102" t="s">
        <v>21</v>
      </c>
      <c r="E319" s="115" t="s">
        <v>13</v>
      </c>
      <c r="F319" s="106">
        <v>15421366.5</v>
      </c>
      <c r="G319" s="106">
        <v>13795814</v>
      </c>
      <c r="H319" s="102">
        <v>-10.5</v>
      </c>
    </row>
    <row r="320" spans="1:8" s="101" customFormat="1" x14ac:dyDescent="0.25">
      <c r="A320" s="102" t="s">
        <v>388</v>
      </c>
      <c r="B320" s="102" t="s">
        <v>58</v>
      </c>
      <c r="C320" s="102" t="s">
        <v>50</v>
      </c>
      <c r="D320" s="102" t="s">
        <v>21</v>
      </c>
      <c r="E320" s="115" t="s">
        <v>16</v>
      </c>
      <c r="F320" s="106">
        <v>12880018</v>
      </c>
      <c r="G320" s="106">
        <v>11985515.5</v>
      </c>
      <c r="H320" s="102">
        <v>-6.9</v>
      </c>
    </row>
    <row r="321" spans="1:8" s="101" customFormat="1" x14ac:dyDescent="0.25">
      <c r="A321" s="102" t="s">
        <v>389</v>
      </c>
      <c r="B321" s="102" t="s">
        <v>58</v>
      </c>
      <c r="C321" s="102" t="s">
        <v>50</v>
      </c>
      <c r="D321" s="102" t="s">
        <v>21</v>
      </c>
      <c r="E321" s="115" t="s">
        <v>22</v>
      </c>
      <c r="F321" s="106">
        <v>4885419.5</v>
      </c>
      <c r="G321" s="106">
        <v>3749176.2</v>
      </c>
      <c r="H321" s="102">
        <v>-23.3</v>
      </c>
    </row>
    <row r="322" spans="1:8" s="101" customFormat="1" x14ac:dyDescent="0.25">
      <c r="A322" s="102" t="s">
        <v>390</v>
      </c>
      <c r="B322" s="102" t="s">
        <v>58</v>
      </c>
      <c r="C322" s="102" t="s">
        <v>50</v>
      </c>
      <c r="D322" s="102" t="s">
        <v>21</v>
      </c>
      <c r="E322" s="115" t="s">
        <v>17</v>
      </c>
      <c r="F322" s="106">
        <v>9907727.3000000007</v>
      </c>
      <c r="G322" s="106">
        <v>10231493.300000001</v>
      </c>
      <c r="H322" s="102">
        <v>3.3</v>
      </c>
    </row>
    <row r="323" spans="1:8" s="101" customFormat="1" x14ac:dyDescent="0.25">
      <c r="A323" s="102" t="s">
        <v>391</v>
      </c>
      <c r="B323" s="102" t="s">
        <v>58</v>
      </c>
      <c r="C323" s="102" t="s">
        <v>50</v>
      </c>
      <c r="D323" s="102" t="s">
        <v>21</v>
      </c>
      <c r="E323" s="115" t="s">
        <v>20</v>
      </c>
      <c r="F323" s="106">
        <v>9071171.6999999993</v>
      </c>
      <c r="G323" s="106">
        <v>8750589.0999999996</v>
      </c>
      <c r="H323" s="102">
        <v>-3.5</v>
      </c>
    </row>
    <row r="324" spans="1:8" s="101" customFormat="1" x14ac:dyDescent="0.25">
      <c r="A324" s="102" t="s">
        <v>392</v>
      </c>
      <c r="B324" s="102" t="s">
        <v>58</v>
      </c>
      <c r="C324" s="102" t="s">
        <v>50</v>
      </c>
      <c r="D324" s="102" t="s">
        <v>21</v>
      </c>
      <c r="E324" s="115" t="s">
        <v>67</v>
      </c>
      <c r="F324" s="106">
        <v>8066688.0999999996</v>
      </c>
      <c r="G324" s="106">
        <v>6111676.5999999996</v>
      </c>
      <c r="H324" s="102">
        <v>-24.2</v>
      </c>
    </row>
    <row r="325" spans="1:8" s="101" customFormat="1" x14ac:dyDescent="0.25">
      <c r="A325" s="102" t="s">
        <v>393</v>
      </c>
      <c r="B325" s="102" t="s">
        <v>58</v>
      </c>
      <c r="C325" s="102" t="s">
        <v>50</v>
      </c>
      <c r="D325" s="102" t="s">
        <v>21</v>
      </c>
      <c r="E325" s="115" t="s">
        <v>18</v>
      </c>
      <c r="F325" s="106">
        <v>14283238.5</v>
      </c>
      <c r="G325" s="106">
        <v>12841833.5</v>
      </c>
      <c r="H325" s="102">
        <v>-10.1</v>
      </c>
    </row>
    <row r="326" spans="1:8" s="101" customFormat="1" x14ac:dyDescent="0.25">
      <c r="A326" s="102" t="s">
        <v>394</v>
      </c>
      <c r="B326" s="102" t="s">
        <v>58</v>
      </c>
      <c r="C326" s="102" t="s">
        <v>50</v>
      </c>
      <c r="D326" s="102" t="s">
        <v>21</v>
      </c>
      <c r="E326" s="115" t="s">
        <v>19</v>
      </c>
      <c r="F326" s="106">
        <v>11979021.9</v>
      </c>
      <c r="G326" s="106">
        <v>10592734.300000001</v>
      </c>
      <c r="H326" s="102">
        <v>-11.6</v>
      </c>
    </row>
    <row r="327" spans="1:8" s="101" customFormat="1" x14ac:dyDescent="0.25">
      <c r="A327" s="104" t="s">
        <v>395</v>
      </c>
      <c r="B327" s="104" t="s">
        <v>58</v>
      </c>
      <c r="C327" s="104" t="s">
        <v>48</v>
      </c>
      <c r="D327" s="104" t="s">
        <v>21</v>
      </c>
      <c r="E327" s="116" t="s">
        <v>4</v>
      </c>
      <c r="F327" s="109">
        <v>806.6</v>
      </c>
      <c r="G327" s="109">
        <v>908.2</v>
      </c>
      <c r="H327" s="104">
        <v>12.6</v>
      </c>
    </row>
    <row r="328" spans="1:8" s="101" customFormat="1" x14ac:dyDescent="0.25">
      <c r="A328" s="104" t="s">
        <v>396</v>
      </c>
      <c r="B328" s="104" t="s">
        <v>58</v>
      </c>
      <c r="C328" s="104" t="s">
        <v>48</v>
      </c>
      <c r="D328" s="104" t="s">
        <v>21</v>
      </c>
      <c r="E328" s="116" t="s">
        <v>21</v>
      </c>
      <c r="F328" s="109">
        <v>777.8</v>
      </c>
      <c r="G328" s="109">
        <v>869.8</v>
      </c>
      <c r="H328" s="104">
        <v>11.8</v>
      </c>
    </row>
    <row r="329" spans="1:8" s="101" customFormat="1" x14ac:dyDescent="0.25">
      <c r="A329" s="104" t="s">
        <v>397</v>
      </c>
      <c r="B329" s="104" t="s">
        <v>58</v>
      </c>
      <c r="C329" s="104" t="s">
        <v>48</v>
      </c>
      <c r="D329" s="104" t="s">
        <v>21</v>
      </c>
      <c r="E329" s="116" t="s">
        <v>65</v>
      </c>
      <c r="F329" s="109">
        <v>292.2</v>
      </c>
      <c r="G329" s="109">
        <v>350.5</v>
      </c>
      <c r="H329" s="104">
        <v>20</v>
      </c>
    </row>
    <row r="330" spans="1:8" s="101" customFormat="1" x14ac:dyDescent="0.25">
      <c r="A330" s="104" t="s">
        <v>398</v>
      </c>
      <c r="B330" s="104" t="s">
        <v>58</v>
      </c>
      <c r="C330" s="104" t="s">
        <v>48</v>
      </c>
      <c r="D330" s="104" t="s">
        <v>21</v>
      </c>
      <c r="E330" s="116" t="s">
        <v>66</v>
      </c>
      <c r="F330" s="109">
        <v>206.8</v>
      </c>
      <c r="G330" s="109">
        <v>265.60000000000002</v>
      </c>
      <c r="H330" s="104">
        <v>28.4</v>
      </c>
    </row>
    <row r="331" spans="1:8" s="101" customFormat="1" x14ac:dyDescent="0.25">
      <c r="A331" s="104" t="s">
        <v>399</v>
      </c>
      <c r="B331" s="104" t="s">
        <v>58</v>
      </c>
      <c r="C331" s="104" t="s">
        <v>48</v>
      </c>
      <c r="D331" s="104" t="s">
        <v>21</v>
      </c>
      <c r="E331" s="116" t="s">
        <v>13</v>
      </c>
      <c r="F331" s="109">
        <v>185.8</v>
      </c>
      <c r="G331" s="109">
        <v>228.2</v>
      </c>
      <c r="H331" s="104">
        <v>22.9</v>
      </c>
    </row>
    <row r="332" spans="1:8" s="101" customFormat="1" x14ac:dyDescent="0.25">
      <c r="A332" s="104" t="s">
        <v>400</v>
      </c>
      <c r="B332" s="104" t="s">
        <v>58</v>
      </c>
      <c r="C332" s="104" t="s">
        <v>48</v>
      </c>
      <c r="D332" s="104" t="s">
        <v>21</v>
      </c>
      <c r="E332" s="116" t="s">
        <v>16</v>
      </c>
      <c r="F332" s="109">
        <v>169.8</v>
      </c>
      <c r="G332" s="109">
        <v>212</v>
      </c>
      <c r="H332" s="104">
        <v>24.8</v>
      </c>
    </row>
    <row r="333" spans="1:8" s="101" customFormat="1" x14ac:dyDescent="0.25">
      <c r="A333" s="104" t="s">
        <v>401</v>
      </c>
      <c r="B333" s="104" t="s">
        <v>58</v>
      </c>
      <c r="C333" s="104" t="s">
        <v>48</v>
      </c>
      <c r="D333" s="104" t="s">
        <v>21</v>
      </c>
      <c r="E333" s="116" t="s">
        <v>22</v>
      </c>
      <c r="F333" s="109">
        <v>197.7</v>
      </c>
      <c r="G333" s="109">
        <v>281</v>
      </c>
      <c r="H333" s="104">
        <v>42.1</v>
      </c>
    </row>
    <row r="334" spans="1:8" s="101" customFormat="1" x14ac:dyDescent="0.25">
      <c r="A334" s="104" t="s">
        <v>402</v>
      </c>
      <c r="B334" s="104" t="s">
        <v>58</v>
      </c>
      <c r="C334" s="104" t="s">
        <v>48</v>
      </c>
      <c r="D334" s="104" t="s">
        <v>21</v>
      </c>
      <c r="E334" s="116" t="s">
        <v>17</v>
      </c>
      <c r="F334" s="109">
        <v>123</v>
      </c>
      <c r="G334" s="109">
        <v>136</v>
      </c>
      <c r="H334" s="104">
        <v>10.6</v>
      </c>
    </row>
    <row r="335" spans="1:8" s="101" customFormat="1" x14ac:dyDescent="0.25">
      <c r="A335" s="104" t="s">
        <v>403</v>
      </c>
      <c r="B335" s="104" t="s">
        <v>58</v>
      </c>
      <c r="C335" s="104" t="s">
        <v>48</v>
      </c>
      <c r="D335" s="104" t="s">
        <v>21</v>
      </c>
      <c r="E335" s="116" t="s">
        <v>20</v>
      </c>
      <c r="F335" s="109">
        <v>60.4</v>
      </c>
      <c r="G335" s="109">
        <v>81.599999999999994</v>
      </c>
      <c r="H335" s="104">
        <v>35</v>
      </c>
    </row>
    <row r="336" spans="1:8" s="101" customFormat="1" x14ac:dyDescent="0.25">
      <c r="A336" s="104" t="s">
        <v>404</v>
      </c>
      <c r="B336" s="104" t="s">
        <v>58</v>
      </c>
      <c r="C336" s="104" t="s">
        <v>48</v>
      </c>
      <c r="D336" s="104" t="s">
        <v>21</v>
      </c>
      <c r="E336" s="116" t="s">
        <v>67</v>
      </c>
      <c r="F336" s="109">
        <v>95.1</v>
      </c>
      <c r="G336" s="109">
        <v>130.4</v>
      </c>
      <c r="H336" s="104">
        <v>37.1</v>
      </c>
    </row>
    <row r="337" spans="1:8" s="101" customFormat="1" x14ac:dyDescent="0.25">
      <c r="A337" s="104" t="s">
        <v>405</v>
      </c>
      <c r="B337" s="104" t="s">
        <v>58</v>
      </c>
      <c r="C337" s="104" t="s">
        <v>48</v>
      </c>
      <c r="D337" s="104" t="s">
        <v>21</v>
      </c>
      <c r="E337" s="116" t="s">
        <v>18</v>
      </c>
      <c r="F337" s="109">
        <v>161.19999999999999</v>
      </c>
      <c r="G337" s="109">
        <v>200.2</v>
      </c>
      <c r="H337" s="104">
        <v>24.2</v>
      </c>
    </row>
    <row r="338" spans="1:8" s="101" customFormat="1" x14ac:dyDescent="0.25">
      <c r="A338" s="104" t="s">
        <v>406</v>
      </c>
      <c r="B338" s="104" t="s">
        <v>58</v>
      </c>
      <c r="C338" s="104" t="s">
        <v>48</v>
      </c>
      <c r="D338" s="104" t="s">
        <v>21</v>
      </c>
      <c r="E338" s="116" t="s">
        <v>19</v>
      </c>
      <c r="F338" s="109">
        <v>117.7</v>
      </c>
      <c r="G338" s="109">
        <v>144.5</v>
      </c>
      <c r="H338" s="104">
        <v>22.7</v>
      </c>
    </row>
    <row r="339" spans="1:8" s="101" customFormat="1" x14ac:dyDescent="0.25">
      <c r="A339" s="102" t="s">
        <v>407</v>
      </c>
      <c r="B339" s="102" t="s">
        <v>58</v>
      </c>
      <c r="C339" s="102" t="s">
        <v>49</v>
      </c>
      <c r="D339" s="102" t="s">
        <v>21</v>
      </c>
      <c r="E339" s="115" t="s">
        <v>4</v>
      </c>
      <c r="F339" s="107">
        <v>48.5</v>
      </c>
      <c r="G339" s="107">
        <v>39.5</v>
      </c>
      <c r="H339" s="102">
        <v>-18.5</v>
      </c>
    </row>
    <row r="340" spans="1:8" s="101" customFormat="1" x14ac:dyDescent="0.25">
      <c r="A340" s="102" t="s">
        <v>408</v>
      </c>
      <c r="B340" s="102" t="s">
        <v>58</v>
      </c>
      <c r="C340" s="102" t="s">
        <v>49</v>
      </c>
      <c r="D340" s="102" t="s">
        <v>21</v>
      </c>
      <c r="E340" s="115" t="s">
        <v>21</v>
      </c>
      <c r="F340" s="107">
        <v>42.1</v>
      </c>
      <c r="G340" s="107">
        <v>33</v>
      </c>
      <c r="H340" s="102">
        <v>-21.4</v>
      </c>
    </row>
    <row r="341" spans="1:8" s="101" customFormat="1" x14ac:dyDescent="0.25">
      <c r="A341" s="102" t="s">
        <v>409</v>
      </c>
      <c r="B341" s="102" t="s">
        <v>58</v>
      </c>
      <c r="C341" s="102" t="s">
        <v>49</v>
      </c>
      <c r="D341" s="102" t="s">
        <v>21</v>
      </c>
      <c r="E341" s="115" t="s">
        <v>65</v>
      </c>
      <c r="F341" s="107">
        <v>13.3</v>
      </c>
      <c r="G341" s="107">
        <v>11.3</v>
      </c>
      <c r="H341" s="102">
        <v>-15.2</v>
      </c>
    </row>
    <row r="342" spans="1:8" s="101" customFormat="1" x14ac:dyDescent="0.25">
      <c r="A342" s="102" t="s">
        <v>410</v>
      </c>
      <c r="B342" s="102" t="s">
        <v>58</v>
      </c>
      <c r="C342" s="102" t="s">
        <v>49</v>
      </c>
      <c r="D342" s="102" t="s">
        <v>21</v>
      </c>
      <c r="E342" s="115" t="s">
        <v>66</v>
      </c>
      <c r="F342" s="107">
        <v>10.4</v>
      </c>
      <c r="G342" s="107">
        <v>9.1</v>
      </c>
      <c r="H342" s="102">
        <v>-13</v>
      </c>
    </row>
    <row r="343" spans="1:8" s="101" customFormat="1" x14ac:dyDescent="0.25">
      <c r="A343" s="102" t="s">
        <v>411</v>
      </c>
      <c r="B343" s="102" t="s">
        <v>58</v>
      </c>
      <c r="C343" s="102" t="s">
        <v>49</v>
      </c>
      <c r="D343" s="102" t="s">
        <v>21</v>
      </c>
      <c r="E343" s="115" t="s">
        <v>13</v>
      </c>
      <c r="F343" s="107">
        <v>8.4</v>
      </c>
      <c r="G343" s="107">
        <v>7.3</v>
      </c>
      <c r="H343" s="102">
        <v>-13.9</v>
      </c>
    </row>
    <row r="344" spans="1:8" s="101" customFormat="1" x14ac:dyDescent="0.25">
      <c r="A344" s="102" t="s">
        <v>412</v>
      </c>
      <c r="B344" s="102" t="s">
        <v>58</v>
      </c>
      <c r="C344" s="102" t="s">
        <v>49</v>
      </c>
      <c r="D344" s="102" t="s">
        <v>21</v>
      </c>
      <c r="E344" s="115" t="s">
        <v>16</v>
      </c>
      <c r="F344" s="107">
        <v>7.9</v>
      </c>
      <c r="G344" s="107">
        <v>6.7</v>
      </c>
      <c r="H344" s="102">
        <v>-15</v>
      </c>
    </row>
    <row r="345" spans="1:8" s="101" customFormat="1" x14ac:dyDescent="0.25">
      <c r="A345" s="102" t="s">
        <v>413</v>
      </c>
      <c r="B345" s="102" t="s">
        <v>58</v>
      </c>
      <c r="C345" s="102" t="s">
        <v>49</v>
      </c>
      <c r="D345" s="102" t="s">
        <v>21</v>
      </c>
      <c r="E345" s="115" t="s">
        <v>22</v>
      </c>
      <c r="F345" s="107">
        <v>11.7</v>
      </c>
      <c r="G345" s="107">
        <v>11</v>
      </c>
      <c r="H345" s="102">
        <v>-6.1</v>
      </c>
    </row>
    <row r="346" spans="1:8" s="101" customFormat="1" x14ac:dyDescent="0.25">
      <c r="A346" s="102" t="s">
        <v>414</v>
      </c>
      <c r="B346" s="102" t="s">
        <v>58</v>
      </c>
      <c r="C346" s="102" t="s">
        <v>49</v>
      </c>
      <c r="D346" s="102" t="s">
        <v>21</v>
      </c>
      <c r="E346" s="115" t="s">
        <v>17</v>
      </c>
      <c r="F346" s="107">
        <v>15.3</v>
      </c>
      <c r="G346" s="107">
        <v>12.2</v>
      </c>
      <c r="H346" s="102">
        <v>-20.100000000000001</v>
      </c>
    </row>
    <row r="347" spans="1:8" s="101" customFormat="1" x14ac:dyDescent="0.25">
      <c r="A347" s="102" t="s">
        <v>415</v>
      </c>
      <c r="B347" s="102" t="s">
        <v>58</v>
      </c>
      <c r="C347" s="102" t="s">
        <v>49</v>
      </c>
      <c r="D347" s="102" t="s">
        <v>21</v>
      </c>
      <c r="E347" s="115" t="s">
        <v>20</v>
      </c>
      <c r="F347" s="107">
        <v>4.4000000000000004</v>
      </c>
      <c r="G347" s="107">
        <v>3.7</v>
      </c>
      <c r="H347" s="102">
        <v>-15.8</v>
      </c>
    </row>
    <row r="348" spans="1:8" s="101" customFormat="1" x14ac:dyDescent="0.25">
      <c r="A348" s="102" t="s">
        <v>416</v>
      </c>
      <c r="B348" s="102" t="s">
        <v>58</v>
      </c>
      <c r="C348" s="102" t="s">
        <v>49</v>
      </c>
      <c r="D348" s="102" t="s">
        <v>21</v>
      </c>
      <c r="E348" s="115" t="s">
        <v>67</v>
      </c>
      <c r="F348" s="107">
        <v>8.8000000000000007</v>
      </c>
      <c r="G348" s="107">
        <v>7.2</v>
      </c>
      <c r="H348" s="102">
        <v>-18.5</v>
      </c>
    </row>
    <row r="349" spans="1:8" s="101" customFormat="1" x14ac:dyDescent="0.25">
      <c r="A349" s="102" t="s">
        <v>417</v>
      </c>
      <c r="B349" s="102" t="s">
        <v>58</v>
      </c>
      <c r="C349" s="102" t="s">
        <v>49</v>
      </c>
      <c r="D349" s="102" t="s">
        <v>21</v>
      </c>
      <c r="E349" s="115" t="s">
        <v>18</v>
      </c>
      <c r="F349" s="107">
        <v>7.5</v>
      </c>
      <c r="G349" s="107">
        <v>7.2</v>
      </c>
      <c r="H349" s="102">
        <v>-3.7</v>
      </c>
    </row>
    <row r="350" spans="1:8" s="101" customFormat="1" x14ac:dyDescent="0.25">
      <c r="A350" s="102" t="s">
        <v>418</v>
      </c>
      <c r="B350" s="102" t="s">
        <v>58</v>
      </c>
      <c r="C350" s="102" t="s">
        <v>49</v>
      </c>
      <c r="D350" s="102" t="s">
        <v>21</v>
      </c>
      <c r="E350" s="115" t="s">
        <v>19</v>
      </c>
      <c r="F350" s="107">
        <v>6.7</v>
      </c>
      <c r="G350" s="107">
        <v>6.7</v>
      </c>
      <c r="H350" s="102">
        <v>0.3</v>
      </c>
    </row>
    <row r="351" spans="1:8" s="101" customFormat="1" x14ac:dyDescent="0.25">
      <c r="A351" s="104" t="s">
        <v>419</v>
      </c>
      <c r="B351" s="104" t="s">
        <v>58</v>
      </c>
      <c r="C351" s="104" t="s">
        <v>51</v>
      </c>
      <c r="D351" s="104" t="s">
        <v>21</v>
      </c>
      <c r="E351" s="116" t="s">
        <v>4</v>
      </c>
      <c r="F351" s="109">
        <v>16.600000000000001</v>
      </c>
      <c r="G351" s="109">
        <v>23</v>
      </c>
      <c r="H351" s="104">
        <v>38.1</v>
      </c>
    </row>
    <row r="352" spans="1:8" s="101" customFormat="1" x14ac:dyDescent="0.25">
      <c r="A352" s="104" t="s">
        <v>420</v>
      </c>
      <c r="B352" s="104" t="s">
        <v>58</v>
      </c>
      <c r="C352" s="104" t="s">
        <v>51</v>
      </c>
      <c r="D352" s="104" t="s">
        <v>21</v>
      </c>
      <c r="E352" s="116" t="s">
        <v>21</v>
      </c>
      <c r="F352" s="109">
        <v>18.5</v>
      </c>
      <c r="G352" s="109">
        <v>26.3</v>
      </c>
      <c r="H352" s="104">
        <v>42.3</v>
      </c>
    </row>
    <row r="353" spans="1:8" s="101" customFormat="1" x14ac:dyDescent="0.25">
      <c r="A353" s="104" t="s">
        <v>421</v>
      </c>
      <c r="B353" s="104" t="s">
        <v>58</v>
      </c>
      <c r="C353" s="104" t="s">
        <v>51</v>
      </c>
      <c r="D353" s="104" t="s">
        <v>21</v>
      </c>
      <c r="E353" s="116" t="s">
        <v>65</v>
      </c>
      <c r="F353" s="109">
        <v>22</v>
      </c>
      <c r="G353" s="109">
        <v>31.2</v>
      </c>
      <c r="H353" s="104">
        <v>41.5</v>
      </c>
    </row>
    <row r="354" spans="1:8" s="101" customFormat="1" x14ac:dyDescent="0.25">
      <c r="A354" s="104" t="s">
        <v>422</v>
      </c>
      <c r="B354" s="104" t="s">
        <v>58</v>
      </c>
      <c r="C354" s="104" t="s">
        <v>51</v>
      </c>
      <c r="D354" s="104" t="s">
        <v>21</v>
      </c>
      <c r="E354" s="116" t="s">
        <v>66</v>
      </c>
      <c r="F354" s="109">
        <v>19.899999999999999</v>
      </c>
      <c r="G354" s="109">
        <v>29.3</v>
      </c>
      <c r="H354" s="104">
        <v>47.4</v>
      </c>
    </row>
    <row r="355" spans="1:8" s="101" customFormat="1" x14ac:dyDescent="0.25">
      <c r="A355" s="104" t="s">
        <v>423</v>
      </c>
      <c r="B355" s="104" t="s">
        <v>58</v>
      </c>
      <c r="C355" s="104" t="s">
        <v>51</v>
      </c>
      <c r="D355" s="104" t="s">
        <v>21</v>
      </c>
      <c r="E355" s="116" t="s">
        <v>13</v>
      </c>
      <c r="F355" s="109">
        <v>22</v>
      </c>
      <c r="G355" s="109">
        <v>31.4</v>
      </c>
      <c r="H355" s="104">
        <v>42.6</v>
      </c>
    </row>
    <row r="356" spans="1:8" s="101" customFormat="1" x14ac:dyDescent="0.25">
      <c r="A356" s="104" t="s">
        <v>424</v>
      </c>
      <c r="B356" s="104" t="s">
        <v>58</v>
      </c>
      <c r="C356" s="104" t="s">
        <v>51</v>
      </c>
      <c r="D356" s="104" t="s">
        <v>21</v>
      </c>
      <c r="E356" s="116" t="s">
        <v>16</v>
      </c>
      <c r="F356" s="109">
        <v>21.5</v>
      </c>
      <c r="G356" s="109">
        <v>31.6</v>
      </c>
      <c r="H356" s="104">
        <v>46.8</v>
      </c>
    </row>
    <row r="357" spans="1:8" s="101" customFormat="1" x14ac:dyDescent="0.25">
      <c r="A357" s="104" t="s">
        <v>425</v>
      </c>
      <c r="B357" s="104" t="s">
        <v>58</v>
      </c>
      <c r="C357" s="104" t="s">
        <v>51</v>
      </c>
      <c r="D357" s="104" t="s">
        <v>21</v>
      </c>
      <c r="E357" s="116" t="s">
        <v>22</v>
      </c>
      <c r="F357" s="109">
        <v>16.899999999999999</v>
      </c>
      <c r="G357" s="109">
        <v>25.5</v>
      </c>
      <c r="H357" s="104">
        <v>51.3</v>
      </c>
    </row>
    <row r="358" spans="1:8" s="101" customFormat="1" x14ac:dyDescent="0.25">
      <c r="A358" s="104" t="s">
        <v>426</v>
      </c>
      <c r="B358" s="104" t="s">
        <v>58</v>
      </c>
      <c r="C358" s="104" t="s">
        <v>51</v>
      </c>
      <c r="D358" s="104" t="s">
        <v>21</v>
      </c>
      <c r="E358" s="116" t="s">
        <v>17</v>
      </c>
      <c r="F358" s="109">
        <v>8</v>
      </c>
      <c r="G358" s="109">
        <v>11.1</v>
      </c>
      <c r="H358" s="104">
        <v>38.4</v>
      </c>
    </row>
    <row r="359" spans="1:8" s="101" customFormat="1" x14ac:dyDescent="0.25">
      <c r="A359" s="104" t="s">
        <v>427</v>
      </c>
      <c r="B359" s="104" t="s">
        <v>58</v>
      </c>
      <c r="C359" s="104" t="s">
        <v>51</v>
      </c>
      <c r="D359" s="104" t="s">
        <v>21</v>
      </c>
      <c r="E359" s="116" t="s">
        <v>20</v>
      </c>
      <c r="F359" s="109">
        <v>13.7</v>
      </c>
      <c r="G359" s="109">
        <v>21.9</v>
      </c>
      <c r="H359" s="104">
        <v>60.5</v>
      </c>
    </row>
    <row r="360" spans="1:8" s="101" customFormat="1" x14ac:dyDescent="0.25">
      <c r="A360" s="104" t="s">
        <v>428</v>
      </c>
      <c r="B360" s="104" t="s">
        <v>58</v>
      </c>
      <c r="C360" s="104" t="s">
        <v>51</v>
      </c>
      <c r="D360" s="104" t="s">
        <v>21</v>
      </c>
      <c r="E360" s="116" t="s">
        <v>67</v>
      </c>
      <c r="F360" s="109">
        <v>10.9</v>
      </c>
      <c r="G360" s="109">
        <v>18.2</v>
      </c>
      <c r="H360" s="104">
        <v>68</v>
      </c>
    </row>
    <row r="361" spans="1:8" s="101" customFormat="1" x14ac:dyDescent="0.25">
      <c r="A361" s="104" t="s">
        <v>429</v>
      </c>
      <c r="B361" s="104" t="s">
        <v>58</v>
      </c>
      <c r="C361" s="104" t="s">
        <v>51</v>
      </c>
      <c r="D361" s="104" t="s">
        <v>21</v>
      </c>
      <c r="E361" s="116" t="s">
        <v>18</v>
      </c>
      <c r="F361" s="109">
        <v>21.5</v>
      </c>
      <c r="G361" s="109">
        <v>27.7</v>
      </c>
      <c r="H361" s="104">
        <v>29</v>
      </c>
    </row>
    <row r="362" spans="1:8" s="101" customFormat="1" x14ac:dyDescent="0.25">
      <c r="A362" s="104" t="s">
        <v>430</v>
      </c>
      <c r="B362" s="104" t="s">
        <v>58</v>
      </c>
      <c r="C362" s="104" t="s">
        <v>51</v>
      </c>
      <c r="D362" s="104" t="s">
        <v>21</v>
      </c>
      <c r="E362" s="116" t="s">
        <v>19</v>
      </c>
      <c r="F362" s="109">
        <v>17.7</v>
      </c>
      <c r="G362" s="109">
        <v>21.6</v>
      </c>
      <c r="H362" s="104">
        <v>22.2</v>
      </c>
    </row>
    <row r="363" spans="1:8" s="101" customFormat="1" x14ac:dyDescent="0.25">
      <c r="A363" s="102" t="s">
        <v>431</v>
      </c>
      <c r="B363" s="102" t="s">
        <v>59</v>
      </c>
      <c r="C363" s="102" t="s">
        <v>52</v>
      </c>
      <c r="D363" s="102" t="s">
        <v>21</v>
      </c>
      <c r="E363" s="115" t="s">
        <v>4</v>
      </c>
      <c r="F363" s="110">
        <v>103.5</v>
      </c>
      <c r="G363" s="110">
        <v>103.6</v>
      </c>
      <c r="H363" s="111">
        <v>6</v>
      </c>
    </row>
    <row r="364" spans="1:8" s="101" customFormat="1" x14ac:dyDescent="0.25">
      <c r="A364" s="102" t="s">
        <v>432</v>
      </c>
      <c r="B364" s="102" t="s">
        <v>59</v>
      </c>
      <c r="C364" s="102" t="s">
        <v>52</v>
      </c>
      <c r="D364" s="102" t="s">
        <v>21</v>
      </c>
      <c r="E364" s="115" t="s">
        <v>21</v>
      </c>
      <c r="F364" s="107">
        <v>100</v>
      </c>
      <c r="G364" s="107">
        <v>100</v>
      </c>
      <c r="H364" s="102">
        <v>5.9</v>
      </c>
    </row>
    <row r="365" spans="1:8" s="101" customFormat="1" x14ac:dyDescent="0.25">
      <c r="A365" s="102" t="s">
        <v>433</v>
      </c>
      <c r="B365" s="102" t="s">
        <v>59</v>
      </c>
      <c r="C365" s="102" t="s">
        <v>52</v>
      </c>
      <c r="D365" s="102" t="s">
        <v>21</v>
      </c>
      <c r="E365" s="115" t="s">
        <v>65</v>
      </c>
      <c r="F365" s="107">
        <v>28.1</v>
      </c>
      <c r="G365" s="107">
        <v>27.8</v>
      </c>
      <c r="H365" s="102">
        <v>4.7</v>
      </c>
    </row>
    <row r="366" spans="1:8" s="101" customFormat="1" x14ac:dyDescent="0.25">
      <c r="A366" s="102" t="s">
        <v>434</v>
      </c>
      <c r="B366" s="102" t="s">
        <v>59</v>
      </c>
      <c r="C366" s="102" t="s">
        <v>52</v>
      </c>
      <c r="D366" s="102" t="s">
        <v>21</v>
      </c>
      <c r="E366" s="115" t="s">
        <v>66</v>
      </c>
      <c r="F366" s="107">
        <v>14.6</v>
      </c>
      <c r="G366" s="107">
        <v>14.6</v>
      </c>
      <c r="H366" s="102">
        <v>5.5</v>
      </c>
    </row>
    <row r="367" spans="1:8" s="101" customFormat="1" x14ac:dyDescent="0.25">
      <c r="A367" s="102" t="s">
        <v>435</v>
      </c>
      <c r="B367" s="102" t="s">
        <v>59</v>
      </c>
      <c r="C367" s="102" t="s">
        <v>52</v>
      </c>
      <c r="D367" s="102" t="s">
        <v>21</v>
      </c>
      <c r="E367" s="115" t="s">
        <v>13</v>
      </c>
      <c r="F367" s="107">
        <v>13.3</v>
      </c>
      <c r="G367" s="107">
        <v>13</v>
      </c>
      <c r="H367" s="102">
        <v>3.3</v>
      </c>
    </row>
    <row r="368" spans="1:8" s="101" customFormat="1" x14ac:dyDescent="0.25">
      <c r="A368" s="102" t="s">
        <v>436</v>
      </c>
      <c r="B368" s="102" t="s">
        <v>59</v>
      </c>
      <c r="C368" s="102" t="s">
        <v>52</v>
      </c>
      <c r="D368" s="102" t="s">
        <v>21</v>
      </c>
      <c r="E368" s="115" t="s">
        <v>16</v>
      </c>
      <c r="F368" s="107">
        <v>10.199999999999999</v>
      </c>
      <c r="G368" s="107">
        <v>10</v>
      </c>
      <c r="H368" s="102">
        <v>3.8</v>
      </c>
    </row>
    <row r="369" spans="1:8" s="101" customFormat="1" x14ac:dyDescent="0.25">
      <c r="A369" s="102" t="s">
        <v>437</v>
      </c>
      <c r="B369" s="102" t="s">
        <v>59</v>
      </c>
      <c r="C369" s="102" t="s">
        <v>52</v>
      </c>
      <c r="D369" s="102" t="s">
        <v>21</v>
      </c>
      <c r="E369" s="115" t="s">
        <v>22</v>
      </c>
      <c r="F369" s="107">
        <v>4.5</v>
      </c>
      <c r="G369" s="107">
        <v>4.4000000000000004</v>
      </c>
      <c r="H369" s="102">
        <v>3.9</v>
      </c>
    </row>
    <row r="370" spans="1:8" s="101" customFormat="1" x14ac:dyDescent="0.25">
      <c r="A370" s="102" t="s">
        <v>438</v>
      </c>
      <c r="B370" s="102" t="s">
        <v>59</v>
      </c>
      <c r="C370" s="102" t="s">
        <v>52</v>
      </c>
      <c r="D370" s="102" t="s">
        <v>21</v>
      </c>
      <c r="E370" s="115" t="s">
        <v>17</v>
      </c>
      <c r="F370" s="107">
        <v>5.4</v>
      </c>
      <c r="G370" s="107">
        <v>5.5</v>
      </c>
      <c r="H370" s="102">
        <v>8.1999999999999993</v>
      </c>
    </row>
    <row r="371" spans="1:8" s="101" customFormat="1" x14ac:dyDescent="0.25">
      <c r="A371" s="102" t="s">
        <v>439</v>
      </c>
      <c r="B371" s="102" t="s">
        <v>59</v>
      </c>
      <c r="C371" s="102" t="s">
        <v>52</v>
      </c>
      <c r="D371" s="102" t="s">
        <v>21</v>
      </c>
      <c r="E371" s="115" t="s">
        <v>20</v>
      </c>
      <c r="F371" s="107">
        <v>2.6</v>
      </c>
      <c r="G371" s="107">
        <v>2.7</v>
      </c>
      <c r="H371" s="102">
        <v>11.8</v>
      </c>
    </row>
    <row r="372" spans="1:8" s="101" customFormat="1" x14ac:dyDescent="0.25">
      <c r="A372" s="102" t="s">
        <v>440</v>
      </c>
      <c r="B372" s="102" t="s">
        <v>59</v>
      </c>
      <c r="C372" s="102" t="s">
        <v>52</v>
      </c>
      <c r="D372" s="102" t="s">
        <v>21</v>
      </c>
      <c r="E372" s="115" t="s">
        <v>67</v>
      </c>
      <c r="F372" s="107">
        <v>3.6</v>
      </c>
      <c r="G372" s="107">
        <v>3.5</v>
      </c>
      <c r="H372" s="102">
        <v>2.2999999999999998</v>
      </c>
    </row>
    <row r="373" spans="1:8" s="101" customFormat="1" x14ac:dyDescent="0.25">
      <c r="A373" s="102" t="s">
        <v>441</v>
      </c>
      <c r="B373" s="102" t="s">
        <v>59</v>
      </c>
      <c r="C373" s="102" t="s">
        <v>52</v>
      </c>
      <c r="D373" s="102" t="s">
        <v>21</v>
      </c>
      <c r="E373" s="115" t="s">
        <v>18</v>
      </c>
      <c r="F373" s="107">
        <v>10.1</v>
      </c>
      <c r="G373" s="107">
        <v>10.4</v>
      </c>
      <c r="H373" s="102">
        <v>9.4</v>
      </c>
    </row>
    <row r="374" spans="1:8" s="101" customFormat="1" x14ac:dyDescent="0.25">
      <c r="A374" s="102" t="s">
        <v>442</v>
      </c>
      <c r="B374" s="102" t="s">
        <v>59</v>
      </c>
      <c r="C374" s="102" t="s">
        <v>52</v>
      </c>
      <c r="D374" s="102" t="s">
        <v>21</v>
      </c>
      <c r="E374" s="115" t="s">
        <v>19</v>
      </c>
      <c r="F374" s="107">
        <v>6.1</v>
      </c>
      <c r="G374" s="107">
        <v>6.4</v>
      </c>
      <c r="H374" s="102">
        <v>11</v>
      </c>
    </row>
    <row r="375" spans="1:8" s="101" customFormat="1" x14ac:dyDescent="0.25">
      <c r="A375" s="104" t="s">
        <v>443</v>
      </c>
      <c r="B375" s="104" t="s">
        <v>59</v>
      </c>
      <c r="C375" s="104" t="s">
        <v>6</v>
      </c>
      <c r="D375" s="104" t="s">
        <v>21</v>
      </c>
      <c r="E375" s="116" t="s">
        <v>4</v>
      </c>
      <c r="F375" s="112">
        <v>100</v>
      </c>
      <c r="G375" s="112">
        <v>100</v>
      </c>
      <c r="H375" s="113">
        <v>0</v>
      </c>
    </row>
    <row r="376" spans="1:8" s="101" customFormat="1" x14ac:dyDescent="0.25">
      <c r="A376" s="104" t="s">
        <v>444</v>
      </c>
      <c r="B376" s="104" t="s">
        <v>59</v>
      </c>
      <c r="C376" s="104" t="s">
        <v>6</v>
      </c>
      <c r="D376" s="104" t="s">
        <v>21</v>
      </c>
      <c r="E376" s="116" t="s">
        <v>21</v>
      </c>
      <c r="F376" s="108">
        <v>100</v>
      </c>
      <c r="G376" s="108">
        <v>100</v>
      </c>
      <c r="H376" s="104">
        <v>0</v>
      </c>
    </row>
    <row r="377" spans="1:8" s="101" customFormat="1" x14ac:dyDescent="0.25">
      <c r="A377" s="104" t="s">
        <v>445</v>
      </c>
      <c r="B377" s="104" t="s">
        <v>59</v>
      </c>
      <c r="C377" s="104" t="s">
        <v>6</v>
      </c>
      <c r="D377" s="104" t="s">
        <v>21</v>
      </c>
      <c r="E377" s="116" t="s">
        <v>65</v>
      </c>
      <c r="F377" s="108">
        <v>86.5</v>
      </c>
      <c r="G377" s="108">
        <v>87.8</v>
      </c>
      <c r="H377" s="104">
        <v>1.5</v>
      </c>
    </row>
    <row r="378" spans="1:8" s="101" customFormat="1" x14ac:dyDescent="0.25">
      <c r="A378" s="104" t="s">
        <v>446</v>
      </c>
      <c r="B378" s="104" t="s">
        <v>59</v>
      </c>
      <c r="C378" s="104" t="s">
        <v>6</v>
      </c>
      <c r="D378" s="104" t="s">
        <v>21</v>
      </c>
      <c r="E378" s="116" t="s">
        <v>66</v>
      </c>
      <c r="F378" s="108">
        <v>70.7</v>
      </c>
      <c r="G378" s="108">
        <v>71</v>
      </c>
      <c r="H378" s="104">
        <v>0.4</v>
      </c>
    </row>
    <row r="379" spans="1:8" s="101" customFormat="1" x14ac:dyDescent="0.25">
      <c r="A379" s="104" t="s">
        <v>447</v>
      </c>
      <c r="B379" s="104" t="s">
        <v>59</v>
      </c>
      <c r="C379" s="104" t="s">
        <v>6</v>
      </c>
      <c r="D379" s="104" t="s">
        <v>21</v>
      </c>
      <c r="E379" s="116" t="s">
        <v>13</v>
      </c>
      <c r="F379" s="108">
        <v>72.2</v>
      </c>
      <c r="G379" s="108">
        <v>73</v>
      </c>
      <c r="H379" s="104">
        <v>1.1000000000000001</v>
      </c>
    </row>
    <row r="380" spans="1:8" s="101" customFormat="1" x14ac:dyDescent="0.25">
      <c r="A380" s="104" t="s">
        <v>448</v>
      </c>
      <c r="B380" s="104" t="s">
        <v>59</v>
      </c>
      <c r="C380" s="104" t="s">
        <v>6</v>
      </c>
      <c r="D380" s="104" t="s">
        <v>21</v>
      </c>
      <c r="E380" s="116" t="s">
        <v>16</v>
      </c>
      <c r="F380" s="108">
        <v>63.2</v>
      </c>
      <c r="G380" s="108">
        <v>64.099999999999994</v>
      </c>
      <c r="H380" s="104">
        <v>1.5</v>
      </c>
    </row>
    <row r="381" spans="1:8" s="101" customFormat="1" x14ac:dyDescent="0.25">
      <c r="A381" s="104" t="s">
        <v>449</v>
      </c>
      <c r="B381" s="104" t="s">
        <v>59</v>
      </c>
      <c r="C381" s="104" t="s">
        <v>6</v>
      </c>
      <c r="D381" s="104" t="s">
        <v>21</v>
      </c>
      <c r="E381" s="116" t="s">
        <v>22</v>
      </c>
      <c r="F381" s="108">
        <v>27.9</v>
      </c>
      <c r="G381" s="108">
        <v>26.7</v>
      </c>
      <c r="H381" s="104">
        <v>-4.3</v>
      </c>
    </row>
    <row r="382" spans="1:8" s="101" customFormat="1" x14ac:dyDescent="0.25">
      <c r="A382" s="104" t="s">
        <v>450</v>
      </c>
      <c r="B382" s="104" t="s">
        <v>59</v>
      </c>
      <c r="C382" s="104" t="s">
        <v>6</v>
      </c>
      <c r="D382" s="104" t="s">
        <v>21</v>
      </c>
      <c r="E382" s="116" t="s">
        <v>17</v>
      </c>
      <c r="F382" s="108">
        <v>51.1</v>
      </c>
      <c r="G382" s="108">
        <v>55.8</v>
      </c>
      <c r="H382" s="104">
        <v>9.1</v>
      </c>
    </row>
    <row r="383" spans="1:8" s="101" customFormat="1" x14ac:dyDescent="0.25">
      <c r="A383" s="104" t="s">
        <v>451</v>
      </c>
      <c r="B383" s="104" t="s">
        <v>59</v>
      </c>
      <c r="C383" s="104" t="s">
        <v>6</v>
      </c>
      <c r="D383" s="104" t="s">
        <v>21</v>
      </c>
      <c r="E383" s="116" t="s">
        <v>20</v>
      </c>
      <c r="F383" s="108">
        <v>51</v>
      </c>
      <c r="G383" s="108">
        <v>54.2</v>
      </c>
      <c r="H383" s="104">
        <v>6.2</v>
      </c>
    </row>
    <row r="384" spans="1:8" s="101" customFormat="1" x14ac:dyDescent="0.25">
      <c r="A384" s="104" t="s">
        <v>452</v>
      </c>
      <c r="B384" s="104" t="s">
        <v>59</v>
      </c>
      <c r="C384" s="104" t="s">
        <v>6</v>
      </c>
      <c r="D384" s="104" t="s">
        <v>21</v>
      </c>
      <c r="E384" s="116" t="s">
        <v>67</v>
      </c>
      <c r="F384" s="108">
        <v>47.2</v>
      </c>
      <c r="G384" s="108">
        <v>46</v>
      </c>
      <c r="H384" s="104">
        <v>-2.6</v>
      </c>
    </row>
    <row r="385" spans="1:8" s="101" customFormat="1" x14ac:dyDescent="0.25">
      <c r="A385" s="104" t="s">
        <v>453</v>
      </c>
      <c r="B385" s="104" t="s">
        <v>59</v>
      </c>
      <c r="C385" s="104" t="s">
        <v>6</v>
      </c>
      <c r="D385" s="104" t="s">
        <v>21</v>
      </c>
      <c r="E385" s="116" t="s">
        <v>18</v>
      </c>
      <c r="F385" s="108">
        <v>65.7</v>
      </c>
      <c r="G385" s="108">
        <v>68.2</v>
      </c>
      <c r="H385" s="104">
        <v>3.9</v>
      </c>
    </row>
    <row r="386" spans="1:8" s="101" customFormat="1" x14ac:dyDescent="0.25">
      <c r="A386" s="104" t="s">
        <v>454</v>
      </c>
      <c r="B386" s="104" t="s">
        <v>59</v>
      </c>
      <c r="C386" s="104" t="s">
        <v>6</v>
      </c>
      <c r="D386" s="104" t="s">
        <v>21</v>
      </c>
      <c r="E386" s="116" t="s">
        <v>19</v>
      </c>
      <c r="F386" s="108">
        <v>57.9</v>
      </c>
      <c r="G386" s="108">
        <v>60.2</v>
      </c>
      <c r="H386" s="104">
        <v>3.9</v>
      </c>
    </row>
    <row r="387" spans="1:8" s="101" customFormat="1" x14ac:dyDescent="0.25">
      <c r="A387" s="102" t="s">
        <v>455</v>
      </c>
      <c r="B387" s="102" t="s">
        <v>59</v>
      </c>
      <c r="C387" s="102" t="s">
        <v>50</v>
      </c>
      <c r="D387" s="102" t="s">
        <v>21</v>
      </c>
      <c r="E387" s="115" t="s">
        <v>4</v>
      </c>
      <c r="F387" s="106">
        <v>27906671.399999999</v>
      </c>
      <c r="G387" s="106">
        <v>28138709.100000001</v>
      </c>
      <c r="H387" s="102">
        <v>0.8</v>
      </c>
    </row>
    <row r="388" spans="1:8" s="101" customFormat="1" x14ac:dyDescent="0.25">
      <c r="A388" s="102" t="s">
        <v>456</v>
      </c>
      <c r="B388" s="102" t="s">
        <v>59</v>
      </c>
      <c r="C388" s="102" t="s">
        <v>50</v>
      </c>
      <c r="D388" s="102" t="s">
        <v>21</v>
      </c>
      <c r="E388" s="115" t="s">
        <v>21</v>
      </c>
      <c r="F388" s="106">
        <v>27906487.800000001</v>
      </c>
      <c r="G388" s="106">
        <v>28138074.100000001</v>
      </c>
      <c r="H388" s="102">
        <v>0.8</v>
      </c>
    </row>
    <row r="389" spans="1:8" s="101" customFormat="1" x14ac:dyDescent="0.25">
      <c r="A389" s="102" t="s">
        <v>457</v>
      </c>
      <c r="B389" s="102" t="s">
        <v>59</v>
      </c>
      <c r="C389" s="102" t="s">
        <v>50</v>
      </c>
      <c r="D389" s="102" t="s">
        <v>21</v>
      </c>
      <c r="E389" s="115" t="s">
        <v>65</v>
      </c>
      <c r="F389" s="106">
        <v>24144379.800000001</v>
      </c>
      <c r="G389" s="106">
        <v>24716089.100000001</v>
      </c>
      <c r="H389" s="102">
        <v>2.4</v>
      </c>
    </row>
    <row r="390" spans="1:8" s="101" customFormat="1" x14ac:dyDescent="0.25">
      <c r="A390" s="102" t="s">
        <v>458</v>
      </c>
      <c r="B390" s="102" t="s">
        <v>59</v>
      </c>
      <c r="C390" s="102" t="s">
        <v>50</v>
      </c>
      <c r="D390" s="102" t="s">
        <v>21</v>
      </c>
      <c r="E390" s="115" t="s">
        <v>66</v>
      </c>
      <c r="F390" s="106">
        <v>19720654.699999999</v>
      </c>
      <c r="G390" s="106">
        <v>19968762.699999999</v>
      </c>
      <c r="H390" s="102">
        <v>1.3</v>
      </c>
    </row>
    <row r="391" spans="1:8" s="101" customFormat="1" x14ac:dyDescent="0.25">
      <c r="A391" s="102" t="s">
        <v>459</v>
      </c>
      <c r="B391" s="102" t="s">
        <v>59</v>
      </c>
      <c r="C391" s="102" t="s">
        <v>50</v>
      </c>
      <c r="D391" s="102" t="s">
        <v>21</v>
      </c>
      <c r="E391" s="115" t="s">
        <v>13</v>
      </c>
      <c r="F391" s="106">
        <v>20137820.399999999</v>
      </c>
      <c r="G391" s="106">
        <v>20533447.800000001</v>
      </c>
      <c r="H391" s="102">
        <v>2</v>
      </c>
    </row>
    <row r="392" spans="1:8" s="101" customFormat="1" x14ac:dyDescent="0.25">
      <c r="A392" s="102" t="s">
        <v>460</v>
      </c>
      <c r="B392" s="102" t="s">
        <v>59</v>
      </c>
      <c r="C392" s="102" t="s">
        <v>50</v>
      </c>
      <c r="D392" s="102" t="s">
        <v>21</v>
      </c>
      <c r="E392" s="115" t="s">
        <v>16</v>
      </c>
      <c r="F392" s="106">
        <v>17631796.100000001</v>
      </c>
      <c r="G392" s="106">
        <v>18042357</v>
      </c>
      <c r="H392" s="102">
        <v>2.2999999999999998</v>
      </c>
    </row>
    <row r="393" spans="1:8" s="101" customFormat="1" x14ac:dyDescent="0.25">
      <c r="A393" s="102" t="s">
        <v>461</v>
      </c>
      <c r="B393" s="102" t="s">
        <v>59</v>
      </c>
      <c r="C393" s="102" t="s">
        <v>50</v>
      </c>
      <c r="D393" s="102" t="s">
        <v>21</v>
      </c>
      <c r="E393" s="115" t="s">
        <v>22</v>
      </c>
      <c r="F393" s="106">
        <v>7781864</v>
      </c>
      <c r="G393" s="106">
        <v>7506029.5</v>
      </c>
      <c r="H393" s="102">
        <v>-3.5</v>
      </c>
    </row>
    <row r="394" spans="1:8" s="101" customFormat="1" x14ac:dyDescent="0.25">
      <c r="A394" s="102" t="s">
        <v>462</v>
      </c>
      <c r="B394" s="102" t="s">
        <v>59</v>
      </c>
      <c r="C394" s="102" t="s">
        <v>50</v>
      </c>
      <c r="D394" s="102" t="s">
        <v>21</v>
      </c>
      <c r="E394" s="115" t="s">
        <v>17</v>
      </c>
      <c r="F394" s="106">
        <v>14259037.199999999</v>
      </c>
      <c r="G394" s="106">
        <v>15690531.699999999</v>
      </c>
      <c r="H394" s="102">
        <v>10</v>
      </c>
    </row>
    <row r="395" spans="1:8" s="101" customFormat="1" x14ac:dyDescent="0.25">
      <c r="A395" s="102" t="s">
        <v>463</v>
      </c>
      <c r="B395" s="102" t="s">
        <v>59</v>
      </c>
      <c r="C395" s="102" t="s">
        <v>50</v>
      </c>
      <c r="D395" s="102" t="s">
        <v>21</v>
      </c>
      <c r="E395" s="115" t="s">
        <v>20</v>
      </c>
      <c r="F395" s="106">
        <v>14233252.1</v>
      </c>
      <c r="G395" s="106">
        <v>15247724.4</v>
      </c>
      <c r="H395" s="102">
        <v>7.1</v>
      </c>
    </row>
    <row r="396" spans="1:8" s="101" customFormat="1" x14ac:dyDescent="0.25">
      <c r="A396" s="102" t="s">
        <v>464</v>
      </c>
      <c r="B396" s="102" t="s">
        <v>59</v>
      </c>
      <c r="C396" s="102" t="s">
        <v>50</v>
      </c>
      <c r="D396" s="102" t="s">
        <v>21</v>
      </c>
      <c r="E396" s="115" t="s">
        <v>67</v>
      </c>
      <c r="F396" s="106">
        <v>13172044.1</v>
      </c>
      <c r="G396" s="106">
        <v>12940331.699999999</v>
      </c>
      <c r="H396" s="102">
        <v>-1.8</v>
      </c>
    </row>
    <row r="397" spans="1:8" s="101" customFormat="1" x14ac:dyDescent="0.25">
      <c r="A397" s="102" t="s">
        <v>465</v>
      </c>
      <c r="B397" s="102" t="s">
        <v>59</v>
      </c>
      <c r="C397" s="102" t="s">
        <v>50</v>
      </c>
      <c r="D397" s="102" t="s">
        <v>21</v>
      </c>
      <c r="E397" s="115" t="s">
        <v>18</v>
      </c>
      <c r="F397" s="106">
        <v>18332321.600000001</v>
      </c>
      <c r="G397" s="106">
        <v>19204725.800000001</v>
      </c>
      <c r="H397" s="102">
        <v>4.8</v>
      </c>
    </row>
    <row r="398" spans="1:8" s="101" customFormat="1" x14ac:dyDescent="0.25">
      <c r="A398" s="102" t="s">
        <v>466</v>
      </c>
      <c r="B398" s="102" t="s">
        <v>59</v>
      </c>
      <c r="C398" s="102" t="s">
        <v>50</v>
      </c>
      <c r="D398" s="102" t="s">
        <v>21</v>
      </c>
      <c r="E398" s="115" t="s">
        <v>19</v>
      </c>
      <c r="F398" s="106">
        <v>16168818</v>
      </c>
      <c r="G398" s="106">
        <v>16942538.899999999</v>
      </c>
      <c r="H398" s="102">
        <v>4.8</v>
      </c>
    </row>
    <row r="399" spans="1:8" s="101" customFormat="1" x14ac:dyDescent="0.25">
      <c r="A399" s="104" t="s">
        <v>467</v>
      </c>
      <c r="B399" s="104" t="s">
        <v>59</v>
      </c>
      <c r="C399" s="104" t="s">
        <v>48</v>
      </c>
      <c r="D399" s="104" t="s">
        <v>21</v>
      </c>
      <c r="E399" s="116" t="s">
        <v>4</v>
      </c>
      <c r="F399" s="105">
        <v>3496.7</v>
      </c>
      <c r="G399" s="105">
        <v>3676.5</v>
      </c>
      <c r="H399" s="104">
        <v>5.0999999999999996</v>
      </c>
    </row>
    <row r="400" spans="1:8" s="101" customFormat="1" x14ac:dyDescent="0.25">
      <c r="A400" s="104" t="s">
        <v>468</v>
      </c>
      <c r="B400" s="104" t="s">
        <v>59</v>
      </c>
      <c r="C400" s="104" t="s">
        <v>48</v>
      </c>
      <c r="D400" s="104" t="s">
        <v>21</v>
      </c>
      <c r="E400" s="116" t="s">
        <v>21</v>
      </c>
      <c r="F400" s="105">
        <v>3378.7</v>
      </c>
      <c r="G400" s="105">
        <v>3547.7</v>
      </c>
      <c r="H400" s="104">
        <v>5</v>
      </c>
    </row>
    <row r="401" spans="1:8" s="101" customFormat="1" x14ac:dyDescent="0.25">
      <c r="A401" s="104" t="s">
        <v>469</v>
      </c>
      <c r="B401" s="104" t="s">
        <v>59</v>
      </c>
      <c r="C401" s="104" t="s">
        <v>48</v>
      </c>
      <c r="D401" s="104" t="s">
        <v>21</v>
      </c>
      <c r="E401" s="116" t="s">
        <v>65</v>
      </c>
      <c r="F401" s="105">
        <v>1098</v>
      </c>
      <c r="G401" s="105">
        <v>1123.2</v>
      </c>
      <c r="H401" s="104">
        <v>2.2999999999999998</v>
      </c>
    </row>
    <row r="402" spans="1:8" s="101" customFormat="1" x14ac:dyDescent="0.25">
      <c r="A402" s="104" t="s">
        <v>470</v>
      </c>
      <c r="B402" s="104" t="s">
        <v>59</v>
      </c>
      <c r="C402" s="104" t="s">
        <v>48</v>
      </c>
      <c r="D402" s="104" t="s">
        <v>21</v>
      </c>
      <c r="E402" s="116" t="s">
        <v>66</v>
      </c>
      <c r="F402" s="105">
        <v>699.4</v>
      </c>
      <c r="G402" s="105">
        <v>728.7</v>
      </c>
      <c r="H402" s="104">
        <v>4.2</v>
      </c>
    </row>
    <row r="403" spans="1:8" s="101" customFormat="1" x14ac:dyDescent="0.25">
      <c r="A403" s="104" t="s">
        <v>471</v>
      </c>
      <c r="B403" s="104" t="s">
        <v>59</v>
      </c>
      <c r="C403" s="104" t="s">
        <v>48</v>
      </c>
      <c r="D403" s="104" t="s">
        <v>21</v>
      </c>
      <c r="E403" s="116" t="s">
        <v>13</v>
      </c>
      <c r="F403" s="105">
        <v>624.6</v>
      </c>
      <c r="G403" s="105">
        <v>633.1</v>
      </c>
      <c r="H403" s="104">
        <v>1.4</v>
      </c>
    </row>
    <row r="404" spans="1:8" s="101" customFormat="1" x14ac:dyDescent="0.25">
      <c r="A404" s="104" t="s">
        <v>472</v>
      </c>
      <c r="B404" s="104" t="s">
        <v>59</v>
      </c>
      <c r="C404" s="104" t="s">
        <v>48</v>
      </c>
      <c r="D404" s="104" t="s">
        <v>21</v>
      </c>
      <c r="E404" s="116" t="s">
        <v>16</v>
      </c>
      <c r="F404" s="105">
        <v>548.1</v>
      </c>
      <c r="G404" s="105">
        <v>555.70000000000005</v>
      </c>
      <c r="H404" s="104">
        <v>1.4</v>
      </c>
    </row>
    <row r="405" spans="1:8" s="101" customFormat="1" x14ac:dyDescent="0.25">
      <c r="A405" s="104" t="s">
        <v>473</v>
      </c>
      <c r="B405" s="104" t="s">
        <v>59</v>
      </c>
      <c r="C405" s="104" t="s">
        <v>48</v>
      </c>
      <c r="D405" s="104" t="s">
        <v>21</v>
      </c>
      <c r="E405" s="116" t="s">
        <v>22</v>
      </c>
      <c r="F405" s="105">
        <v>544.9</v>
      </c>
      <c r="G405" s="105">
        <v>586.9</v>
      </c>
      <c r="H405" s="104">
        <v>7.7</v>
      </c>
    </row>
    <row r="406" spans="1:8" s="101" customFormat="1" x14ac:dyDescent="0.25">
      <c r="A406" s="104" t="s">
        <v>474</v>
      </c>
      <c r="B406" s="104" t="s">
        <v>59</v>
      </c>
      <c r="C406" s="104" t="s">
        <v>48</v>
      </c>
      <c r="D406" s="104" t="s">
        <v>21</v>
      </c>
      <c r="E406" s="116" t="s">
        <v>17</v>
      </c>
      <c r="F406" s="105">
        <v>354.8</v>
      </c>
      <c r="G406" s="105">
        <v>348.8</v>
      </c>
      <c r="H406" s="104">
        <v>-1.7</v>
      </c>
    </row>
    <row r="407" spans="1:8" s="101" customFormat="1" x14ac:dyDescent="0.25">
      <c r="A407" s="104" t="s">
        <v>475</v>
      </c>
      <c r="B407" s="104" t="s">
        <v>59</v>
      </c>
      <c r="C407" s="104" t="s">
        <v>48</v>
      </c>
      <c r="D407" s="104" t="s">
        <v>21</v>
      </c>
      <c r="E407" s="116" t="s">
        <v>20</v>
      </c>
      <c r="F407" s="105">
        <v>170.5</v>
      </c>
      <c r="G407" s="105">
        <v>177.9</v>
      </c>
      <c r="H407" s="104">
        <v>4.4000000000000004</v>
      </c>
    </row>
    <row r="408" spans="1:8" s="101" customFormat="1" x14ac:dyDescent="0.25">
      <c r="A408" s="104" t="s">
        <v>476</v>
      </c>
      <c r="B408" s="104" t="s">
        <v>59</v>
      </c>
      <c r="C408" s="104" t="s">
        <v>48</v>
      </c>
      <c r="D408" s="104" t="s">
        <v>21</v>
      </c>
      <c r="E408" s="116" t="s">
        <v>67</v>
      </c>
      <c r="F408" s="105">
        <v>259.39999999999998</v>
      </c>
      <c r="G408" s="105">
        <v>270.10000000000002</v>
      </c>
      <c r="H408" s="104">
        <v>4.0999999999999996</v>
      </c>
    </row>
    <row r="409" spans="1:8" s="101" customFormat="1" x14ac:dyDescent="0.25">
      <c r="A409" s="104" t="s">
        <v>477</v>
      </c>
      <c r="B409" s="104" t="s">
        <v>59</v>
      </c>
      <c r="C409" s="104" t="s">
        <v>48</v>
      </c>
      <c r="D409" s="104" t="s">
        <v>21</v>
      </c>
      <c r="E409" s="116" t="s">
        <v>18</v>
      </c>
      <c r="F409" s="105">
        <v>519.5</v>
      </c>
      <c r="G409" s="105">
        <v>542.5</v>
      </c>
      <c r="H409" s="104">
        <v>4.4000000000000004</v>
      </c>
    </row>
    <row r="410" spans="1:8" s="101" customFormat="1" x14ac:dyDescent="0.25">
      <c r="A410" s="104" t="s">
        <v>478</v>
      </c>
      <c r="B410" s="104" t="s">
        <v>59</v>
      </c>
      <c r="C410" s="104" t="s">
        <v>48</v>
      </c>
      <c r="D410" s="104" t="s">
        <v>21</v>
      </c>
      <c r="E410" s="116" t="s">
        <v>19</v>
      </c>
      <c r="F410" s="105">
        <v>357.6</v>
      </c>
      <c r="G410" s="105">
        <v>378.7</v>
      </c>
      <c r="H410" s="104">
        <v>5.9</v>
      </c>
    </row>
    <row r="411" spans="1:8" s="101" customFormat="1" x14ac:dyDescent="0.25">
      <c r="A411" s="102" t="s">
        <v>479</v>
      </c>
      <c r="B411" s="102" t="s">
        <v>59</v>
      </c>
      <c r="C411" s="102" t="s">
        <v>49</v>
      </c>
      <c r="D411" s="102" t="s">
        <v>21</v>
      </c>
      <c r="E411" s="115" t="s">
        <v>4</v>
      </c>
      <c r="F411" s="107">
        <v>206.2</v>
      </c>
      <c r="G411" s="107">
        <v>197.4</v>
      </c>
      <c r="H411" s="102">
        <v>-4.3</v>
      </c>
    </row>
    <row r="412" spans="1:8" s="101" customFormat="1" x14ac:dyDescent="0.25">
      <c r="A412" s="102" t="s">
        <v>480</v>
      </c>
      <c r="B412" s="102" t="s">
        <v>59</v>
      </c>
      <c r="C412" s="102" t="s">
        <v>49</v>
      </c>
      <c r="D412" s="102" t="s">
        <v>21</v>
      </c>
      <c r="E412" s="115" t="s">
        <v>21</v>
      </c>
      <c r="F412" s="107">
        <v>180.3</v>
      </c>
      <c r="G412" s="107">
        <v>171</v>
      </c>
      <c r="H412" s="102">
        <v>-5.0999999999999996</v>
      </c>
    </row>
    <row r="413" spans="1:8" s="101" customFormat="1" x14ac:dyDescent="0.25">
      <c r="A413" s="102" t="s">
        <v>481</v>
      </c>
      <c r="B413" s="102" t="s">
        <v>59</v>
      </c>
      <c r="C413" s="102" t="s">
        <v>49</v>
      </c>
      <c r="D413" s="102" t="s">
        <v>21</v>
      </c>
      <c r="E413" s="115" t="s">
        <v>65</v>
      </c>
      <c r="F413" s="107">
        <v>49.1</v>
      </c>
      <c r="G413" s="107">
        <v>45.4</v>
      </c>
      <c r="H413" s="102">
        <v>-7.4</v>
      </c>
    </row>
    <row r="414" spans="1:8" s="101" customFormat="1" x14ac:dyDescent="0.25">
      <c r="A414" s="102" t="s">
        <v>482</v>
      </c>
      <c r="B414" s="102" t="s">
        <v>59</v>
      </c>
      <c r="C414" s="102" t="s">
        <v>49</v>
      </c>
      <c r="D414" s="102" t="s">
        <v>21</v>
      </c>
      <c r="E414" s="115" t="s">
        <v>66</v>
      </c>
      <c r="F414" s="107">
        <v>34.799999999999997</v>
      </c>
      <c r="G414" s="107">
        <v>32.4</v>
      </c>
      <c r="H414" s="102">
        <v>-6.8</v>
      </c>
    </row>
    <row r="415" spans="1:8" s="101" customFormat="1" x14ac:dyDescent="0.25">
      <c r="A415" s="102" t="s">
        <v>483</v>
      </c>
      <c r="B415" s="102" t="s">
        <v>59</v>
      </c>
      <c r="C415" s="102" t="s">
        <v>49</v>
      </c>
      <c r="D415" s="102" t="s">
        <v>21</v>
      </c>
      <c r="E415" s="115" t="s">
        <v>13</v>
      </c>
      <c r="F415" s="107">
        <v>27.7</v>
      </c>
      <c r="G415" s="107">
        <v>25.8</v>
      </c>
      <c r="H415" s="102">
        <v>-6.9</v>
      </c>
    </row>
    <row r="416" spans="1:8" s="101" customFormat="1" x14ac:dyDescent="0.25">
      <c r="A416" s="102" t="s">
        <v>484</v>
      </c>
      <c r="B416" s="102" t="s">
        <v>59</v>
      </c>
      <c r="C416" s="102" t="s">
        <v>49</v>
      </c>
      <c r="D416" s="102" t="s">
        <v>21</v>
      </c>
      <c r="E416" s="115" t="s">
        <v>16</v>
      </c>
      <c r="F416" s="107">
        <v>24.7</v>
      </c>
      <c r="G416" s="107">
        <v>22.6</v>
      </c>
      <c r="H416" s="102">
        <v>-8.4</v>
      </c>
    </row>
    <row r="417" spans="1:8" s="101" customFormat="1" x14ac:dyDescent="0.25">
      <c r="A417" s="102" t="s">
        <v>485</v>
      </c>
      <c r="B417" s="102" t="s">
        <v>59</v>
      </c>
      <c r="C417" s="102" t="s">
        <v>49</v>
      </c>
      <c r="D417" s="102" t="s">
        <v>21</v>
      </c>
      <c r="E417" s="115" t="s">
        <v>22</v>
      </c>
      <c r="F417" s="107">
        <v>32.700000000000003</v>
      </c>
      <c r="G417" s="107">
        <v>31.1</v>
      </c>
      <c r="H417" s="102">
        <v>-4.7</v>
      </c>
    </row>
    <row r="418" spans="1:8" s="101" customFormat="1" x14ac:dyDescent="0.25">
      <c r="A418" s="102" t="s">
        <v>486</v>
      </c>
      <c r="B418" s="102" t="s">
        <v>59</v>
      </c>
      <c r="C418" s="102" t="s">
        <v>49</v>
      </c>
      <c r="D418" s="102" t="s">
        <v>21</v>
      </c>
      <c r="E418" s="115" t="s">
        <v>17</v>
      </c>
      <c r="F418" s="107">
        <v>43.9</v>
      </c>
      <c r="G418" s="107">
        <v>38.700000000000003</v>
      </c>
      <c r="H418" s="102">
        <v>-11.7</v>
      </c>
    </row>
    <row r="419" spans="1:8" s="101" customFormat="1" x14ac:dyDescent="0.25">
      <c r="A419" s="102" t="s">
        <v>487</v>
      </c>
      <c r="B419" s="102" t="s">
        <v>59</v>
      </c>
      <c r="C419" s="102" t="s">
        <v>49</v>
      </c>
      <c r="D419" s="102" t="s">
        <v>21</v>
      </c>
      <c r="E419" s="115" t="s">
        <v>20</v>
      </c>
      <c r="F419" s="107">
        <v>12.4</v>
      </c>
      <c r="G419" s="107">
        <v>10.9</v>
      </c>
      <c r="H419" s="102">
        <v>-11.7</v>
      </c>
    </row>
    <row r="420" spans="1:8" s="101" customFormat="1" x14ac:dyDescent="0.25">
      <c r="A420" s="102" t="s">
        <v>488</v>
      </c>
      <c r="B420" s="102" t="s">
        <v>59</v>
      </c>
      <c r="C420" s="102" t="s">
        <v>49</v>
      </c>
      <c r="D420" s="102" t="s">
        <v>21</v>
      </c>
      <c r="E420" s="115" t="s">
        <v>67</v>
      </c>
      <c r="F420" s="107">
        <v>23.6</v>
      </c>
      <c r="G420" s="107">
        <v>20.8</v>
      </c>
      <c r="H420" s="102">
        <v>-12</v>
      </c>
    </row>
    <row r="421" spans="1:8" s="101" customFormat="1" x14ac:dyDescent="0.25">
      <c r="A421" s="102" t="s">
        <v>489</v>
      </c>
      <c r="B421" s="102" t="s">
        <v>59</v>
      </c>
      <c r="C421" s="102" t="s">
        <v>49</v>
      </c>
      <c r="D421" s="102" t="s">
        <v>21</v>
      </c>
      <c r="E421" s="115" t="s">
        <v>18</v>
      </c>
      <c r="F421" s="107">
        <v>24.2</v>
      </c>
      <c r="G421" s="107">
        <v>23.8</v>
      </c>
      <c r="H421" s="102">
        <v>-2</v>
      </c>
    </row>
    <row r="422" spans="1:8" s="101" customFormat="1" x14ac:dyDescent="0.25">
      <c r="A422" s="102" t="s">
        <v>490</v>
      </c>
      <c r="B422" s="102" t="s">
        <v>59</v>
      </c>
      <c r="C422" s="102" t="s">
        <v>49</v>
      </c>
      <c r="D422" s="102" t="s">
        <v>21</v>
      </c>
      <c r="E422" s="115" t="s">
        <v>19</v>
      </c>
      <c r="F422" s="107">
        <v>20.6</v>
      </c>
      <c r="G422" s="107">
        <v>20.3</v>
      </c>
      <c r="H422" s="102">
        <v>-1.2</v>
      </c>
    </row>
    <row r="423" spans="1:8" s="101" customFormat="1" x14ac:dyDescent="0.25">
      <c r="A423" s="104" t="s">
        <v>491</v>
      </c>
      <c r="B423" s="104" t="s">
        <v>59</v>
      </c>
      <c r="C423" s="104" t="s">
        <v>51</v>
      </c>
      <c r="D423" s="104" t="s">
        <v>21</v>
      </c>
      <c r="E423" s="116" t="s">
        <v>4</v>
      </c>
      <c r="F423" s="109">
        <v>17</v>
      </c>
      <c r="G423" s="109">
        <v>18.600000000000001</v>
      </c>
      <c r="H423" s="104">
        <v>9.8000000000000007</v>
      </c>
    </row>
    <row r="424" spans="1:8" s="101" customFormat="1" x14ac:dyDescent="0.25">
      <c r="A424" s="104" t="s">
        <v>492</v>
      </c>
      <c r="B424" s="104" t="s">
        <v>59</v>
      </c>
      <c r="C424" s="104" t="s">
        <v>51</v>
      </c>
      <c r="D424" s="104" t="s">
        <v>21</v>
      </c>
      <c r="E424" s="116" t="s">
        <v>21</v>
      </c>
      <c r="F424" s="109">
        <v>18.7</v>
      </c>
      <c r="G424" s="109">
        <v>20.7</v>
      </c>
      <c r="H424" s="104">
        <v>10.7</v>
      </c>
    </row>
    <row r="425" spans="1:8" s="101" customFormat="1" x14ac:dyDescent="0.25">
      <c r="A425" s="104" t="s">
        <v>493</v>
      </c>
      <c r="B425" s="104" t="s">
        <v>59</v>
      </c>
      <c r="C425" s="104" t="s">
        <v>51</v>
      </c>
      <c r="D425" s="104" t="s">
        <v>21</v>
      </c>
      <c r="E425" s="116" t="s">
        <v>65</v>
      </c>
      <c r="F425" s="109">
        <v>22.4</v>
      </c>
      <c r="G425" s="109">
        <v>24.7</v>
      </c>
      <c r="H425" s="104">
        <v>10.5</v>
      </c>
    </row>
    <row r="426" spans="1:8" s="101" customFormat="1" x14ac:dyDescent="0.25">
      <c r="A426" s="104" t="s">
        <v>494</v>
      </c>
      <c r="B426" s="104" t="s">
        <v>59</v>
      </c>
      <c r="C426" s="104" t="s">
        <v>51</v>
      </c>
      <c r="D426" s="104" t="s">
        <v>21</v>
      </c>
      <c r="E426" s="116" t="s">
        <v>66</v>
      </c>
      <c r="F426" s="109">
        <v>20.100000000000001</v>
      </c>
      <c r="G426" s="109">
        <v>22.5</v>
      </c>
      <c r="H426" s="104">
        <v>11.8</v>
      </c>
    </row>
    <row r="427" spans="1:8" s="101" customFormat="1" x14ac:dyDescent="0.25">
      <c r="A427" s="104" t="s">
        <v>495</v>
      </c>
      <c r="B427" s="104" t="s">
        <v>59</v>
      </c>
      <c r="C427" s="104" t="s">
        <v>51</v>
      </c>
      <c r="D427" s="104" t="s">
        <v>21</v>
      </c>
      <c r="E427" s="116" t="s">
        <v>13</v>
      </c>
      <c r="F427" s="109">
        <v>22.6</v>
      </c>
      <c r="G427" s="109">
        <v>24.6</v>
      </c>
      <c r="H427" s="104">
        <v>8.9</v>
      </c>
    </row>
    <row r="428" spans="1:8" s="101" customFormat="1" x14ac:dyDescent="0.25">
      <c r="A428" s="104" t="s">
        <v>496</v>
      </c>
      <c r="B428" s="104" t="s">
        <v>59</v>
      </c>
      <c r="C428" s="104" t="s">
        <v>51</v>
      </c>
      <c r="D428" s="104" t="s">
        <v>21</v>
      </c>
      <c r="E428" s="116" t="s">
        <v>16</v>
      </c>
      <c r="F428" s="109">
        <v>22.2</v>
      </c>
      <c r="G428" s="109">
        <v>24.6</v>
      </c>
      <c r="H428" s="104">
        <v>10.7</v>
      </c>
    </row>
    <row r="429" spans="1:8" s="101" customFormat="1" x14ac:dyDescent="0.25">
      <c r="A429" s="104" t="s">
        <v>497</v>
      </c>
      <c r="B429" s="104" t="s">
        <v>59</v>
      </c>
      <c r="C429" s="104" t="s">
        <v>51</v>
      </c>
      <c r="D429" s="104" t="s">
        <v>21</v>
      </c>
      <c r="E429" s="116" t="s">
        <v>22</v>
      </c>
      <c r="F429" s="109">
        <v>16.7</v>
      </c>
      <c r="G429" s="109">
        <v>18.8</v>
      </c>
      <c r="H429" s="104">
        <v>13</v>
      </c>
    </row>
    <row r="430" spans="1:8" s="101" customFormat="1" x14ac:dyDescent="0.25">
      <c r="A430" s="104" t="s">
        <v>498</v>
      </c>
      <c r="B430" s="104" t="s">
        <v>59</v>
      </c>
      <c r="C430" s="104" t="s">
        <v>51</v>
      </c>
      <c r="D430" s="104" t="s">
        <v>21</v>
      </c>
      <c r="E430" s="116" t="s">
        <v>17</v>
      </c>
      <c r="F430" s="109">
        <v>8.1</v>
      </c>
      <c r="G430" s="109">
        <v>9</v>
      </c>
      <c r="H430" s="104">
        <v>11.2</v>
      </c>
    </row>
    <row r="431" spans="1:8" s="101" customFormat="1" x14ac:dyDescent="0.25">
      <c r="A431" s="104" t="s">
        <v>499</v>
      </c>
      <c r="B431" s="104" t="s">
        <v>59</v>
      </c>
      <c r="C431" s="104" t="s">
        <v>51</v>
      </c>
      <c r="D431" s="104" t="s">
        <v>21</v>
      </c>
      <c r="E431" s="116" t="s">
        <v>20</v>
      </c>
      <c r="F431" s="109">
        <v>13.8</v>
      </c>
      <c r="G431" s="109">
        <v>16.3</v>
      </c>
      <c r="H431" s="104">
        <v>18.100000000000001</v>
      </c>
    </row>
    <row r="432" spans="1:8" s="101" customFormat="1" x14ac:dyDescent="0.25">
      <c r="A432" s="104" t="s">
        <v>500</v>
      </c>
      <c r="B432" s="104" t="s">
        <v>59</v>
      </c>
      <c r="C432" s="104" t="s">
        <v>51</v>
      </c>
      <c r="D432" s="104" t="s">
        <v>21</v>
      </c>
      <c r="E432" s="116" t="s">
        <v>67</v>
      </c>
      <c r="F432" s="109">
        <v>11</v>
      </c>
      <c r="G432" s="109">
        <v>13</v>
      </c>
      <c r="H432" s="104">
        <v>18.3</v>
      </c>
    </row>
    <row r="433" spans="1:8" s="101" customFormat="1" x14ac:dyDescent="0.25">
      <c r="A433" s="104" t="s">
        <v>501</v>
      </c>
      <c r="B433" s="104" t="s">
        <v>59</v>
      </c>
      <c r="C433" s="104" t="s">
        <v>51</v>
      </c>
      <c r="D433" s="104" t="s">
        <v>21</v>
      </c>
      <c r="E433" s="116" t="s">
        <v>18</v>
      </c>
      <c r="F433" s="109">
        <v>21.4</v>
      </c>
      <c r="G433" s="109">
        <v>22.8</v>
      </c>
      <c r="H433" s="104">
        <v>6.6</v>
      </c>
    </row>
    <row r="434" spans="1:8" s="101" customFormat="1" x14ac:dyDescent="0.25">
      <c r="A434" s="104" t="s">
        <v>502</v>
      </c>
      <c r="B434" s="104" t="s">
        <v>59</v>
      </c>
      <c r="C434" s="104" t="s">
        <v>51</v>
      </c>
      <c r="D434" s="104" t="s">
        <v>21</v>
      </c>
      <c r="E434" s="116" t="s">
        <v>19</v>
      </c>
      <c r="F434" s="109">
        <v>17.399999999999999</v>
      </c>
      <c r="G434" s="109">
        <v>18.600000000000001</v>
      </c>
      <c r="H434" s="104">
        <v>7.1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rket Data Document" ma:contentTypeID="0x010100FBC0F8BFD01A91498CA7837A71EEDFDB02005AE5335FCC83EB48B1308B6A764FBC1C" ma:contentTypeVersion="27" ma:contentTypeDescription="Market Data Document Content Type" ma:contentTypeScope="" ma:versionID="da108508dc232e68c3eb0da7c7f570e3">
  <xsd:schema xmlns:xsd="http://www.w3.org/2001/XMLSchema" xmlns:xs="http://www.w3.org/2001/XMLSchema" xmlns:p="http://schemas.microsoft.com/office/2006/metadata/properties" xmlns:ns2="cebd32e3-9ab6-41ee-b1af-b8405a8d4e68" xmlns:ns3="f1844da6-a929-4072-a9ab-fc72a86c7633" targetNamespace="http://schemas.microsoft.com/office/2006/metadata/properties" ma:root="true" ma:fieldsID="0d9debfe9803182ce6077bd70346052f" ns2:_="" ns3:_="">
    <xsd:import namespace="cebd32e3-9ab6-41ee-b1af-b8405a8d4e68"/>
    <xsd:import namespace="f1844da6-a929-4072-a9ab-fc72a86c7633"/>
    <xsd:element name="properties">
      <xsd:complexType>
        <xsd:sequence>
          <xsd:element name="documentManagement">
            <xsd:complexType>
              <xsd:all>
                <xsd:element ref="ns2:DocumentSummary" minOccurs="0"/>
                <xsd:element ref="ns2:DocumentSource" minOccurs="0"/>
                <xsd:element ref="ns2:DocumentTopic" minOccurs="0"/>
                <xsd:element ref="ns2:PublicationDate" minOccurs="0"/>
                <xsd:element ref="ns2:FreeTextDate" minOccurs="0"/>
                <xsd:element ref="ns2:ContentStartDate" minOccurs="0"/>
                <xsd:element ref="ns2:ContentEndDate" minOccurs="0"/>
                <xsd:element ref="ns2:DocumentAdded" minOccurs="0"/>
                <xsd:element ref="ns2:DocumentStatus" minOccurs="0"/>
                <xsd:element ref="ns2:j7c1b49d505545c2a69692ae734740bd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d32e3-9ab6-41ee-b1af-b8405a8d4e68" elementFormDefault="qualified">
    <xsd:import namespace="http://schemas.microsoft.com/office/2006/documentManagement/types"/>
    <xsd:import namespace="http://schemas.microsoft.com/office/infopath/2007/PartnerControls"/>
    <xsd:element name="DocumentSummary" ma:index="3" nillable="true" ma:displayName="Summary" ma:internalName="DocumentSummary" ma:readOnly="false">
      <xsd:simpleType>
        <xsd:restriction base="dms:Note">
          <xsd:maxLength value="255"/>
        </xsd:restriction>
      </xsd:simpleType>
    </xsd:element>
    <xsd:element name="DocumentSource" ma:index="5" nillable="true" ma:displayName="Source" ma:format="Dropdown" ma:internalName="DocumentSource">
      <xsd:simpleType>
        <xsd:restriction base="dms:Choice">
          <xsd:enumeration value="Globefish"/>
          <xsd:enumeration value="HMRC via BTS"/>
          <xsd:enumeration value="IGD"/>
          <xsd:enumeration value="MMO"/>
          <xsd:enumeration value="Kantar"/>
          <xsd:enumeration value="NielsenIQ"/>
          <xsd:enumeration value="Circana"/>
          <xsd:enumeration value="Seafish"/>
          <xsd:enumeration value="Technomic"/>
        </xsd:restriction>
      </xsd:simpleType>
    </xsd:element>
    <xsd:element name="DocumentTopic" ma:index="6" nillable="true" ma:displayName="Topic" ma:default="" ma:internalName="DocumentTopic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echnical Report"/>
                    <xsd:enumeration value="Factsheet/Datasheet"/>
                    <xsd:enumeration value="Corporate Document"/>
                    <xsd:enumeration value="Guidelines"/>
                    <xsd:enumeration value="Marine Survey"/>
                    <xsd:enumeration value="Training Material"/>
                    <xsd:enumeration value="Careers"/>
                    <xsd:enumeration value="Economics and Business"/>
                    <xsd:enumeration value="Aquaculture"/>
                    <xsd:enumeration value="IPF Final Reports"/>
                    <xsd:enumeration value="Other"/>
                    <xsd:enumeration value="Not known"/>
                    <xsd:enumeration value="Internal Seafish Report"/>
                    <xsd:enumeration value="Confidential Seafish Report"/>
                    <xsd:enumeration value="Seafood Guide"/>
                    <xsd:enumeration value=".Web-About Seafish"/>
                    <xsd:enumeration value=".Web-Changing Landscapes"/>
                    <xsd:enumeration value=".Web-Promoting Seafood"/>
                    <xsd:enumeration value=".Web-Responsible Sourcing"/>
                    <xsd:enumeration value=".Web-Safety and Training"/>
                    <xsd:enumeration value=".Web-Insight and Research"/>
                  </xsd:restriction>
                </xsd:simpleType>
              </xsd:element>
            </xsd:sequence>
          </xsd:extension>
        </xsd:complexContent>
      </xsd:complexType>
    </xsd:element>
    <xsd:element name="PublicationDate" ma:index="7" nillable="true" ma:displayName="Publication Date" ma:format="DateOnly" ma:indexed="true" ma:internalName="PublicationDate">
      <xsd:simpleType>
        <xsd:restriction base="dms:DateTime"/>
      </xsd:simpleType>
    </xsd:element>
    <xsd:element name="FreeTextDate" ma:index="8" nillable="true" ma:displayName="Free Text Date" ma:internalName="FreeTextDate" ma:readOnly="false">
      <xsd:simpleType>
        <xsd:restriction base="dms:Text"/>
      </xsd:simpleType>
    </xsd:element>
    <xsd:element name="ContentStartDate" ma:index="9" nillable="true" ma:displayName="Content Start Date" ma:format="DateOnly" ma:internalName="ContentStartDate" ma:readOnly="false">
      <xsd:simpleType>
        <xsd:restriction base="dms:DateTime"/>
      </xsd:simpleType>
    </xsd:element>
    <xsd:element name="ContentEndDate" ma:index="10" nillable="true" ma:displayName="Content End Date" ma:format="DateOnly" ma:internalName="ContentEndDate" ma:readOnly="false">
      <xsd:simpleType>
        <xsd:restriction base="dms:DateTime"/>
      </xsd:simpleType>
    </xsd:element>
    <xsd:element name="DocumentAdded" ma:index="11" nillable="true" ma:displayName="Added" ma:format="DateOnly" ma:indexed="true" ma:internalName="DocumentAdded">
      <xsd:simpleType>
        <xsd:restriction base="dms:DateTime"/>
      </xsd:simpleType>
    </xsd:element>
    <xsd:element name="DocumentStatus" ma:index="12" nillable="true" ma:displayName="Document Status" ma:default="Unpublished" ma:format="Dropdown" ma:indexed="true" ma:internalName="DocumentStatus" ma:readOnly="false">
      <xsd:simpleType>
        <xsd:restriction base="dms:Choice">
          <xsd:enumeration value="Deleted"/>
          <xsd:enumeration value="Unpublished"/>
          <xsd:enumeration value="Published"/>
          <xsd:enumeration value="Archived"/>
        </xsd:restriction>
      </xsd:simpleType>
    </xsd:element>
    <xsd:element name="j7c1b49d505545c2a69692ae734740bd" ma:index="18" ma:taxonomy="true" ma:internalName="j7c1b49d505545c2a69692ae734740bd" ma:taxonomyFieldName="Market_x0020_Data_x0020_Document_x0020_Path" ma:displayName="Market Data Document Path" ma:indexed="true" ma:readOnly="false" ma:default="" ma:fieldId="{37c1b49d-5055-45c2-a696-92ae734740bd}" ma:sspId="63fa3ede-d9eb-4891-98d7-32cb363d3ca5" ma:termSetId="907aca91-42f0-4171-9a43-f9786420f34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5e028737-9680-4a7e-bfb2-5cfc569abfd5}" ma:internalName="TaxCatchAll" ma:readOnly="false" ma:showField="CatchAllData" ma:web="cebd32e3-9ab6-41ee-b1af-b8405a8d4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hidden="true" ma:list="{5e028737-9680-4a7e-bfb2-5cfc569abfd5}" ma:internalName="TaxCatchAllLabel" ma:readOnly="false" ma:showField="CatchAllDataLabel" ma:web="cebd32e3-9ab6-41ee-b1af-b8405a8d4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44da6-a929-4072-a9ab-fc72a86c7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hidden="true" ma:internalName="MediaServiceAutoTags" ma:readOnly="true">
      <xsd:simpleType>
        <xsd:restriction base="dms:Text"/>
      </xsd:simpleType>
    </xsd:element>
    <xsd:element name="MediaServiceOCR" ma:index="2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opic xmlns="cebd32e3-9ab6-41ee-b1af-b8405a8d4e68">
      <Value>Retail</Value>
    </DocumentTopic>
    <FreeTextDate xmlns="cebd32e3-9ab6-41ee-b1af-b8405a8d4e68" xsi:nil="true"/>
    <DocumentStatus xmlns="cebd32e3-9ab6-41ee-b1af-b8405a8d4e68">Published</DocumentStatus>
    <ContentEndDate xmlns="cebd32e3-9ab6-41ee-b1af-b8405a8d4e68" xsi:nil="true"/>
    <DocumentSource xmlns="cebd32e3-9ab6-41ee-b1af-b8405a8d4e68" xsi:nil="true"/>
    <PublicationDate xmlns="cebd32e3-9ab6-41ee-b1af-b8405a8d4e68" xsi:nil="true"/>
    <DocumentAdded xmlns="cebd32e3-9ab6-41ee-b1af-b8405a8d4e68">2000-01-01T00:00:00+00:00</DocumentAdded>
    <TaxCatchAll xmlns="cebd32e3-9ab6-41ee-b1af-b8405a8d4e68">
      <Value>1492</Value>
    </TaxCatchAll>
    <j7c1b49d505545c2a69692ae734740bd xmlns="cebd32e3-9ab6-41ee-b1af-b8405a8d4e6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</TermName>
          <TermId xmlns="http://schemas.microsoft.com/office/infopath/2007/PartnerControls">9ec77eb5-b8d8-4ee2-b4db-948144e1d9d9</TermId>
        </TermInfo>
      </Terms>
    </j7c1b49d505545c2a69692ae734740bd>
    <DocumentSummary xmlns="cebd32e3-9ab6-41ee-b1af-b8405a8d4e68" xsi:nil="true"/>
    <ContentStartDate xmlns="cebd32e3-9ab6-41ee-b1af-b8405a8d4e68" xsi:nil="true"/>
    <TaxCatchAllLabel xmlns="cebd32e3-9ab6-41ee-b1af-b8405a8d4e68" xsi:nil="true"/>
  </documentManagement>
</p:properties>
</file>

<file path=customXml/itemProps1.xml><?xml version="1.0" encoding="utf-8"?>
<ds:datastoreItem xmlns:ds="http://schemas.openxmlformats.org/officeDocument/2006/customXml" ds:itemID="{9417D8E9-9F09-46E9-AB6B-1DC4BF9434C4}"/>
</file>

<file path=customXml/itemProps2.xml><?xml version="1.0" encoding="utf-8"?>
<ds:datastoreItem xmlns:ds="http://schemas.openxmlformats.org/officeDocument/2006/customXml" ds:itemID="{92CDA78A-5266-4795-B74D-76BA7BBBA97C}"/>
</file>

<file path=customXml/itemProps3.xml><?xml version="1.0" encoding="utf-8"?>
<ds:datastoreItem xmlns:ds="http://schemas.openxmlformats.org/officeDocument/2006/customXml" ds:itemID="{E3F3D4C0-8328-401B-8AC7-1CA959CA90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Front Page</vt:lpstr>
      <vt:lpstr>Bar Chart</vt:lpstr>
      <vt:lpstr>Bubble Chart</vt:lpstr>
      <vt:lpstr>KPI</vt:lpstr>
      <vt:lpstr>Data</vt:lpstr>
      <vt:lpstr>Data</vt:lpstr>
      <vt:lpstr>'Bar Chart'!Print_Area</vt:lpstr>
      <vt:lpstr>'Bubble Chart'!Print_Area</vt:lpstr>
      <vt:lpstr>KPI!Print_Area</vt:lpstr>
    </vt:vector>
  </TitlesOfParts>
  <Company>TATA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July Nielsen Total Till FMCG Report.xlsx</dc:title>
  <dc:creator>Mallireddy  Chowdhary</dc:creator>
  <cp:lastModifiedBy>Zala, Urmila</cp:lastModifiedBy>
  <cp:lastPrinted>2013-10-02T09:56:37Z</cp:lastPrinted>
  <dcterms:created xsi:type="dcterms:W3CDTF">2013-07-18T10:14:48Z</dcterms:created>
  <dcterms:modified xsi:type="dcterms:W3CDTF">2020-07-17T09:56:13Z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0x010100FBC0F8BFD01A91498CA7837A71EEDFDB02005AE5335FCC83EB48B1308B6A764FBC1C</vt:lpwstr>
  </property>
  <property fmtid="{D5CDD505-2E9C-101B-9397-08002B2CF9AE}" pid="3" name="Market Data Document Path">
    <vt:lpwstr>1492;#2020|9ec77eb5-b8d8-4ee2-b4db-948144e1d9d9</vt:lpwstr>
  </property>
</Properties>
</file>